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inemura\Downloads\"/>
    </mc:Choice>
  </mc:AlternateContent>
  <bookViews>
    <workbookView xWindow="-105" yWindow="-105" windowWidth="23250" windowHeight="12570"/>
  </bookViews>
  <sheets>
    <sheet name="見積請求書" sheetId="1" r:id="rId1"/>
  </sheets>
  <definedNames>
    <definedName name="_xlnm.Print_Area" localSheetId="0">見積請求書!$A$1:$AE$47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5" i="1" l="1"/>
  <c r="AF40" i="1"/>
  <c r="AF44" i="1"/>
  <c r="E25" i="1" l="1"/>
  <c r="Z25" i="1" s="1"/>
  <c r="AF25" i="1"/>
  <c r="AF7" i="1"/>
  <c r="AC32" i="1"/>
  <c r="AF31" i="1"/>
  <c r="AF30" i="1"/>
  <c r="AF18" i="1"/>
  <c r="AF43" i="1"/>
  <c r="AF42" i="1"/>
  <c r="AF41" i="1"/>
  <c r="AF14" i="1"/>
  <c r="AF13" i="1"/>
  <c r="AF12" i="1"/>
  <c r="AF11" i="1"/>
  <c r="AF10" i="1"/>
  <c r="AF9" i="1"/>
  <c r="E26" i="1"/>
  <c r="Z26" i="1"/>
  <c r="E27" i="1"/>
  <c r="Z27" i="1" s="1"/>
  <c r="AF27" i="1"/>
  <c r="E24" i="1"/>
  <c r="Z24" i="1" s="1"/>
  <c r="AF24" i="1"/>
  <c r="E23" i="1"/>
  <c r="AF23" i="1" s="1"/>
  <c r="AF22" i="1"/>
  <c r="AF8" i="1"/>
  <c r="AF26" i="1"/>
  <c r="Z23" i="1" l="1"/>
  <c r="AC24" i="1" s="1"/>
  <c r="AA36" i="1" s="1"/>
</calcChain>
</file>

<file path=xl/sharedStrings.xml><?xml version="1.0" encoding="utf-8"?>
<sst xmlns="http://schemas.openxmlformats.org/spreadsheetml/2006/main" count="167" uniqueCount="76">
  <si>
    <t>放射線治療責任者</t>
    <rPh sb="0" eb="3">
      <t>ホウシャセン</t>
    </rPh>
    <rPh sb="3" eb="5">
      <t>チリョウ</t>
    </rPh>
    <rPh sb="5" eb="8">
      <t>セキニンシャ</t>
    </rPh>
    <phoneticPr fontId="2"/>
  </si>
  <si>
    <t xml:space="preserve"> FAX</t>
    <phoneticPr fontId="2"/>
  </si>
  <si>
    <t>E-mail</t>
    <phoneticPr fontId="2"/>
  </si>
  <si>
    <t>Energy</t>
    <phoneticPr fontId="2"/>
  </si>
  <si>
    <t>MV</t>
    <phoneticPr fontId="2"/>
  </si>
  <si>
    <t>■</t>
    <phoneticPr fontId="2"/>
  </si>
  <si>
    <t>□</t>
  </si>
  <si>
    <t>該当箇所に（□：未選択）にチェック（■：選択）を入れて下さい</t>
    <rPh sb="8" eb="9">
      <t>ミ</t>
    </rPh>
    <rPh sb="9" eb="11">
      <t>センタク</t>
    </rPh>
    <rPh sb="20" eb="22">
      <t>センタク</t>
    </rPh>
    <phoneticPr fontId="2"/>
  </si>
  <si>
    <t>(</t>
    <phoneticPr fontId="2"/>
  </si>
  <si>
    <t>)</t>
    <phoneticPr fontId="2"/>
  </si>
  <si>
    <t>その他</t>
    <rPh sb="2" eb="3">
      <t>タ</t>
    </rPh>
    <phoneticPr fontId="2"/>
  </si>
  <si>
    <t>都</t>
    <rPh sb="0" eb="1">
      <t>ト</t>
    </rPh>
    <phoneticPr fontId="2"/>
  </si>
  <si>
    <t>県</t>
    <rPh sb="0" eb="1">
      <t>ケン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</si>
  <si>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</si>
  <si>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</si>
  <si>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r>
      <t>その他（</t>
    </r>
    <r>
      <rPr>
        <sz val="9"/>
        <color indexed="8"/>
        <rFont val="ＭＳ Ｐゴシック"/>
        <family val="3"/>
        <charset val="128"/>
      </rPr>
      <t>下記の内容を記述して下さい</t>
    </r>
    <r>
      <rPr>
        <sz val="10"/>
        <color indexed="8"/>
        <rFont val="ＭＳ Ｐゴシック"/>
        <family val="3"/>
        <charset val="128"/>
      </rPr>
      <t>）</t>
    </r>
    <rPh sb="2" eb="3">
      <t>タ</t>
    </rPh>
    <rPh sb="4" eb="6">
      <t>カキ</t>
    </rPh>
    <rPh sb="7" eb="9">
      <t>ナイヨウ</t>
    </rPh>
    <rPh sb="10" eb="12">
      <t>キジュツ</t>
    </rPh>
    <rPh sb="14" eb="15">
      <t>クダ</t>
    </rPh>
    <phoneticPr fontId="2"/>
  </si>
  <si>
    <t>品質管理担当者</t>
    <rPh sb="0" eb="2">
      <t>ヒンシツ</t>
    </rPh>
    <rPh sb="2" eb="4">
      <t>カンリ</t>
    </rPh>
    <rPh sb="4" eb="7">
      <t>タントウシャ</t>
    </rPh>
    <phoneticPr fontId="2"/>
  </si>
  <si>
    <t>5x5</t>
    <phoneticPr fontId="2"/>
  </si>
  <si>
    <t>15x15</t>
    <phoneticPr fontId="2"/>
  </si>
  <si>
    <t>20x20</t>
    <phoneticPr fontId="2"/>
  </si>
  <si>
    <t>25x25</t>
    <phoneticPr fontId="2"/>
  </si>
  <si>
    <t>ウェッジ条件（°）</t>
    <rPh sb="4" eb="6">
      <t>ジョウケン</t>
    </rPh>
    <phoneticPr fontId="2"/>
  </si>
  <si>
    <t>□</t>
    <phoneticPr fontId="2"/>
  </si>
  <si>
    <r>
      <t>照射野条件（cm</t>
    </r>
    <r>
      <rPr>
        <vertAlign val="superscript"/>
        <sz val="9"/>
        <color indexed="8"/>
        <rFont val="ＭＳ Ｐゴシック"/>
        <family val="3"/>
        <charset val="128"/>
      </rPr>
      <t>2</t>
    </r>
    <r>
      <rPr>
        <sz val="9"/>
        <color indexed="8"/>
        <rFont val="ＭＳ Ｐゴシック"/>
        <family val="3"/>
        <charset val="128"/>
      </rPr>
      <t>）</t>
    </r>
    <rPh sb="0" eb="3">
      <t>ショウシャヤ</t>
    </rPh>
    <rPh sb="3" eb="5">
      <t>ジョウケン</t>
    </rPh>
    <phoneticPr fontId="2"/>
  </si>
  <si>
    <t>製造番号</t>
    <rPh sb="0" eb="2">
      <t>セイゾウ</t>
    </rPh>
    <rPh sb="2" eb="4">
      <t>バンゴウ</t>
    </rPh>
    <phoneticPr fontId="2"/>
  </si>
  <si>
    <t>型式</t>
    <rPh sb="0" eb="2">
      <t>カタシキ</t>
    </rPh>
    <phoneticPr fontId="2"/>
  </si>
  <si>
    <t>条件数の合計 ；</t>
    <rPh sb="0" eb="2">
      <t>ジョウケン</t>
    </rPh>
    <rPh sb="2" eb="3">
      <t>スウ</t>
    </rPh>
    <rPh sb="4" eb="6">
      <t>ゴウケイ</t>
    </rPh>
    <phoneticPr fontId="2"/>
  </si>
  <si>
    <t>照射装置（加速器）</t>
    <phoneticPr fontId="2"/>
  </si>
  <si>
    <t>①X線測定条件</t>
    <rPh sb="2" eb="3">
      <t>セン</t>
    </rPh>
    <rPh sb="3" eb="5">
      <t>ソクテイ</t>
    </rPh>
    <rPh sb="5" eb="7">
      <t>ジョウケン</t>
    </rPh>
    <phoneticPr fontId="2"/>
  </si>
  <si>
    <t>②電子線測定条件</t>
    <rPh sb="1" eb="3">
      <t>デンシ</t>
    </rPh>
    <rPh sb="3" eb="4">
      <t>セン</t>
    </rPh>
    <rPh sb="4" eb="6">
      <t>ソクテイ</t>
    </rPh>
    <rPh sb="6" eb="8">
      <t>ジョウケン</t>
    </rPh>
    <phoneticPr fontId="2"/>
  </si>
  <si>
    <t>MeV</t>
    <phoneticPr fontId="2"/>
  </si>
  <si>
    <t>がん診療連携拠点病院用</t>
    <rPh sb="2" eb="4">
      <t>シンリョウ</t>
    </rPh>
    <rPh sb="4" eb="6">
      <t>レンケイ</t>
    </rPh>
    <rPh sb="6" eb="8">
      <t>キョテン</t>
    </rPh>
    <rPh sb="8" eb="10">
      <t>ビョウイン</t>
    </rPh>
    <rPh sb="10" eb="11">
      <t>ヨウ</t>
    </rPh>
    <phoneticPr fontId="2"/>
  </si>
  <si>
    <t>国立がん研究センター　がん対策情報センター　放射線治療品質管理推進室　殿</t>
    <rPh sb="0" eb="2">
      <t>コクリツ</t>
    </rPh>
    <rPh sb="4" eb="6">
      <t>ケンキュウ</t>
    </rPh>
    <rPh sb="13" eb="15">
      <t>タイサク</t>
    </rPh>
    <rPh sb="15" eb="17">
      <t>ジョウホウ</t>
    </rPh>
    <rPh sb="22" eb="25">
      <t>ホウシャセン</t>
    </rPh>
    <phoneticPr fontId="2"/>
  </si>
  <si>
    <t>申込書送付先 ；</t>
    <rPh sb="0" eb="3">
      <t>モウシコミショ</t>
    </rPh>
    <rPh sb="3" eb="6">
      <t>ソウフサキ</t>
    </rPh>
    <phoneticPr fontId="2"/>
  </si>
  <si>
    <t>（線量測定受託 ： 公益財団法人  医用原子力技術研究振興財団  線量校正センター）</t>
    <rPh sb="10" eb="12">
      <t>コウエキ</t>
    </rPh>
    <rPh sb="33" eb="35">
      <t>センリョウ</t>
    </rPh>
    <rPh sb="35" eb="37">
      <t>コウセイ</t>
    </rPh>
    <phoneticPr fontId="2"/>
  </si>
  <si>
    <t>1．施設情報</t>
    <rPh sb="2" eb="4">
      <t>シセツ</t>
    </rPh>
    <rPh sb="4" eb="6">
      <t>ジョウホウ</t>
    </rPh>
    <phoneticPr fontId="2"/>
  </si>
  <si>
    <t>申込日：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</si>
  <si>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</si>
  <si>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</si>
  <si>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</si>
  <si>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施設名（病院名）</t>
    <rPh sb="0" eb="2">
      <t>シセツ</t>
    </rPh>
    <rPh sb="2" eb="3">
      <t>メイ</t>
    </rPh>
    <rPh sb="4" eb="6">
      <t>ビョウイン</t>
    </rPh>
    <rPh sb="6" eb="7">
      <t>メイ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</si>
  <si>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</si>
  <si>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</si>
  <si>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</si>
  <si>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施設長</t>
    <rPh sb="0" eb="2">
      <t>シセツ</t>
    </rPh>
    <rPh sb="2" eb="3">
      <t>チョウ</t>
    </rPh>
    <phoneticPr fontId="2"/>
  </si>
  <si>
    <t>役職名</t>
    <rPh sb="0" eb="3">
      <t>ヤクショクメイ</t>
    </rPh>
    <phoneticPr fontId="2"/>
  </si>
  <si>
    <t>：</t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</si>
  <si>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</si>
  <si>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</si>
  <si>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所　 属</t>
    <rPh sb="0" eb="1">
      <t>トコロ</t>
    </rPh>
    <rPh sb="3" eb="4">
      <t>ゾク</t>
    </rPh>
    <phoneticPr fontId="2"/>
  </si>
  <si>
    <t>測定内容等がわかる方
の氏名等を記入して下さい</t>
    <rPh sb="0" eb="2">
      <t>ソクテイ</t>
    </rPh>
    <rPh sb="2" eb="4">
      <t>ナイヨウ</t>
    </rPh>
    <rPh sb="4" eb="5">
      <t>トウ</t>
    </rPh>
    <rPh sb="9" eb="10">
      <t>カタ</t>
    </rPh>
    <rPh sb="12" eb="14">
      <t>シメイ</t>
    </rPh>
    <rPh sb="14" eb="15">
      <t>トウ</t>
    </rPh>
    <rPh sb="16" eb="18">
      <t>キニュウ</t>
    </rPh>
    <rPh sb="20" eb="21">
      <t>クダ</t>
    </rPh>
    <phoneticPr fontId="2"/>
  </si>
  <si>
    <t>電 　話</t>
    <rPh sb="0" eb="1">
      <t>デン</t>
    </rPh>
    <rPh sb="3" eb="4">
      <t>ハナシ</t>
    </rPh>
    <phoneticPr fontId="2"/>
  </si>
  <si>
    <t>2．測定内容</t>
    <rPh sb="2" eb="4">
      <t>ソクテイ</t>
    </rPh>
    <rPh sb="4" eb="6">
      <t>ナイヨウ</t>
    </rPh>
    <phoneticPr fontId="2"/>
  </si>
  <si>
    <r>
      <rPr>
        <b/>
        <sz val="9"/>
        <color indexed="10"/>
        <rFont val="ＭＳ Ｐゴシック"/>
        <family val="3"/>
        <charset val="128"/>
      </rPr>
      <t>必須選択となります</t>
    </r>
    <r>
      <rPr>
        <sz val="9"/>
        <color indexed="8"/>
        <rFont val="ＭＳ Ｐゴシック"/>
        <family val="3"/>
        <charset val="128"/>
      </rPr>
      <t xml:space="preserve">
(校正条件)</t>
    </r>
    <rPh sb="0" eb="2">
      <t>ヒッス</t>
    </rPh>
    <rPh sb="2" eb="4">
      <t>センタク</t>
    </rPh>
    <rPh sb="11" eb="13">
      <t>コウセイ</t>
    </rPh>
    <rPh sb="13" eb="15">
      <t>ジョウケン</t>
    </rPh>
    <phoneticPr fontId="2"/>
  </si>
  <si>
    <r>
      <t>選択項目(１セットあたり</t>
    </r>
    <r>
      <rPr>
        <b/>
        <u/>
        <sz val="9"/>
        <color indexed="10"/>
        <rFont val="ＭＳ Ｐゴシック"/>
        <family val="3"/>
        <charset val="128"/>
      </rPr>
      <t>4条件</t>
    </r>
    <r>
      <rPr>
        <sz val="9"/>
        <color indexed="8"/>
        <rFont val="ＭＳ Ｐゴシック"/>
        <family val="3"/>
        <charset val="128"/>
      </rPr>
      <t>まで測定できます。</t>
    </r>
    <r>
      <rPr>
        <b/>
        <u/>
        <sz val="9"/>
        <color indexed="10"/>
        <rFont val="ＭＳ Ｐゴシック"/>
        <family val="3"/>
        <charset val="128"/>
      </rPr>
      <t>校正条件は必ず選択する事となります。</t>
    </r>
    <r>
      <rPr>
        <sz val="9"/>
        <rFont val="ＭＳ Ｐゴシック"/>
        <family val="3"/>
        <charset val="128"/>
      </rPr>
      <t>)</t>
    </r>
    <rPh sb="0" eb="2">
      <t>センタク</t>
    </rPh>
    <rPh sb="2" eb="4">
      <t>コウモク</t>
    </rPh>
    <rPh sb="13" eb="15">
      <t>ジョウケン</t>
    </rPh>
    <rPh sb="17" eb="19">
      <t>ソクテイ</t>
    </rPh>
    <rPh sb="24" eb="26">
      <t>コウセイ</t>
    </rPh>
    <rPh sb="26" eb="28">
      <t>ジョウケン</t>
    </rPh>
    <rPh sb="29" eb="30">
      <t>カナラ</t>
    </rPh>
    <rPh sb="31" eb="33">
      <t>センタク</t>
    </rPh>
    <rPh sb="35" eb="36">
      <t>コト</t>
    </rPh>
    <phoneticPr fontId="2"/>
  </si>
  <si>
    <t>条件数</t>
    <rPh sb="0" eb="2">
      <t>ジョウケン</t>
    </rPh>
    <rPh sb="2" eb="3">
      <t>スウ</t>
    </rPh>
    <phoneticPr fontId="2"/>
  </si>
  <si>
    <t>条件数
小計①</t>
    <rPh sb="0" eb="2">
      <t>ジョウケン</t>
    </rPh>
    <rPh sb="2" eb="3">
      <t>スウ</t>
    </rPh>
    <rPh sb="4" eb="6">
      <t>ショウケイ</t>
    </rPh>
    <phoneticPr fontId="2"/>
  </si>
  <si>
    <r>
      <t>校正深</t>
    </r>
    <r>
      <rPr>
        <i/>
        <sz val="10"/>
        <color indexed="8"/>
        <rFont val="ＭＳ Ｐゴシック"/>
        <family val="3"/>
        <charset val="128"/>
      </rPr>
      <t>d</t>
    </r>
    <r>
      <rPr>
        <vertAlign val="subscript"/>
        <sz val="10"/>
        <color indexed="8"/>
        <rFont val="ＭＳ Ｐゴシック"/>
        <family val="3"/>
        <charset val="128"/>
      </rPr>
      <t xml:space="preserve">c </t>
    </r>
    <r>
      <rPr>
        <sz val="10"/>
        <color indexed="8"/>
        <rFont val="ＭＳ Ｐゴシック"/>
        <family val="3"/>
        <charset val="128"/>
      </rPr>
      <t>は小数点第二位を四捨五入し、小数点第一位までを記入して下さい。</t>
    </r>
    <rPh sb="0" eb="2">
      <t>コウセイ</t>
    </rPh>
    <rPh sb="2" eb="3">
      <t>シン</t>
    </rPh>
    <rPh sb="11" eb="13">
      <t>ニイ</t>
    </rPh>
    <rPh sb="20" eb="23">
      <t>ショウスウテン</t>
    </rPh>
    <rPh sb="23" eb="24">
      <t>ダイ</t>
    </rPh>
    <rPh sb="24" eb="25">
      <t>イチ</t>
    </rPh>
    <rPh sb="25" eb="26">
      <t>イ</t>
    </rPh>
    <phoneticPr fontId="2"/>
  </si>
  <si>
    <r>
      <t xml:space="preserve">校正深 </t>
    </r>
    <r>
      <rPr>
        <i/>
        <sz val="10"/>
        <color indexed="8"/>
        <rFont val="ＭＳ Ｐゴシック"/>
        <family val="3"/>
        <charset val="128"/>
      </rPr>
      <t>d</t>
    </r>
    <r>
      <rPr>
        <vertAlign val="subscript"/>
        <sz val="10"/>
        <color indexed="8"/>
        <rFont val="ＭＳ Ｐゴシック"/>
        <family val="3"/>
        <charset val="128"/>
      </rPr>
      <t>c</t>
    </r>
    <rPh sb="0" eb="2">
      <t>コウセイ</t>
    </rPh>
    <rPh sb="2" eb="3">
      <t>シン</t>
    </rPh>
    <phoneticPr fontId="2"/>
  </si>
  <si>
    <r>
      <rPr>
        <sz val="10"/>
        <color indexed="8"/>
        <rFont val="ＭＳ Ｐゴシック"/>
        <family val="3"/>
        <charset val="128"/>
      </rPr>
      <t>条件数
小計②</t>
    </r>
    <rPh sb="0" eb="2">
      <t>ジョウケン</t>
    </rPh>
    <rPh sb="2" eb="3">
      <t>スウ</t>
    </rPh>
    <rPh sb="4" eb="6">
      <t>ショウケイ</t>
    </rPh>
    <phoneticPr fontId="2"/>
  </si>
  <si>
    <t>※ 報告書は、施設長宛1通、放射線治療責任者・品質管理担当者宛1通を、まとめて施設長宛に送付致します。</t>
    <rPh sb="2" eb="5">
      <t>ホウコクショ</t>
    </rPh>
    <rPh sb="7" eb="9">
      <t>シセツ</t>
    </rPh>
    <rPh sb="9" eb="10">
      <t>チョウ</t>
    </rPh>
    <rPh sb="10" eb="11">
      <t>アテ</t>
    </rPh>
    <rPh sb="12" eb="13">
      <t>ツウ</t>
    </rPh>
    <rPh sb="14" eb="17">
      <t>ホウシャセン</t>
    </rPh>
    <rPh sb="17" eb="19">
      <t>チリョウ</t>
    </rPh>
    <rPh sb="19" eb="22">
      <t>セキニンシャ</t>
    </rPh>
    <rPh sb="23" eb="25">
      <t>ヒンシツ</t>
    </rPh>
    <rPh sb="25" eb="27">
      <t>カンリ</t>
    </rPh>
    <rPh sb="27" eb="30">
      <t>タントウシャ</t>
    </rPh>
    <rPh sb="30" eb="31">
      <t>アテ</t>
    </rPh>
    <rPh sb="32" eb="33">
      <t>ツウ</t>
    </rPh>
    <rPh sb="39" eb="41">
      <t>シセツ</t>
    </rPh>
    <rPh sb="41" eb="42">
      <t>チョウ</t>
    </rPh>
    <rPh sb="42" eb="43">
      <t>アテ</t>
    </rPh>
    <rPh sb="44" eb="46">
      <t>ソウフ</t>
    </rPh>
    <rPh sb="46" eb="47">
      <t>イタ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</si>
  <si>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</si>
  <si>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</si>
  <si>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電話：</t>
    <rPh sb="0" eb="2">
      <t>デンワ</t>
    </rPh>
    <phoneticPr fontId="2"/>
  </si>
  <si>
    <t>住所：</t>
    <rPh sb="0" eb="2">
      <t>ジュウショ</t>
    </rPh>
    <phoneticPr fontId="2"/>
  </si>
  <si>
    <t>指定しない（病院名）</t>
    <rPh sb="0" eb="2">
      <t>シテイ</t>
    </rPh>
    <rPh sb="6" eb="8">
      <t>ビョウイン</t>
    </rPh>
    <rPh sb="8" eb="9">
      <t>メイ</t>
    </rPh>
    <phoneticPr fontId="2"/>
  </si>
  <si>
    <t>連絡欄</t>
    <rPh sb="0" eb="2">
      <t>レンラク</t>
    </rPh>
    <rPh sb="2" eb="3">
      <t>ラン</t>
    </rPh>
    <phoneticPr fontId="2"/>
  </si>
  <si>
    <t>cm</t>
    <phoneticPr fontId="2"/>
  </si>
  <si>
    <t>条件</t>
    <rPh sb="0" eb="2">
      <t>ジョウケン</t>
    </rPh>
    <phoneticPr fontId="2"/>
  </si>
  <si>
    <t>治療用照射装置の出力線量測定　見積請求書</t>
    <rPh sb="15" eb="17">
      <t>ミツモリ</t>
    </rPh>
    <rPh sb="17" eb="19">
      <t>セイキュウ</t>
    </rPh>
    <phoneticPr fontId="2"/>
  </si>
  <si>
    <t>指定しない</t>
    <rPh sb="0" eb="2">
      <t>シテイ</t>
    </rPh>
    <phoneticPr fontId="2"/>
  </si>
  <si>
    <t>指定用紙を送付</t>
    <rPh sb="0" eb="2">
      <t>シテイ</t>
    </rPh>
    <rPh sb="2" eb="4">
      <t>ヨウシ</t>
    </rPh>
    <rPh sb="5" eb="7">
      <t>ソウフ</t>
    </rPh>
    <phoneticPr fontId="2"/>
  </si>
  <si>
    <t>見積書の書式</t>
    <rPh sb="0" eb="3">
      <t>ミツモリショ</t>
    </rPh>
    <rPh sb="4" eb="6">
      <t>ショシキ</t>
    </rPh>
    <phoneticPr fontId="2"/>
  </si>
  <si>
    <t>見積書送付先</t>
    <rPh sb="0" eb="3">
      <t>ミツモリショ</t>
    </rPh>
    <rPh sb="3" eb="6">
      <t>ソウフサキ</t>
    </rPh>
    <phoneticPr fontId="2"/>
  </si>
  <si>
    <t>見積書の宛名</t>
    <rPh sb="0" eb="3">
      <t>ミツモリショ</t>
    </rPh>
    <rPh sb="4" eb="6">
      <t>アテナ</t>
    </rPh>
    <phoneticPr fontId="2"/>
  </si>
  <si>
    <t>3．その他 （ 見積書送付先 ）</t>
    <rPh sb="4" eb="5">
      <t>タ</t>
    </rPh>
    <rPh sb="8" eb="11">
      <t>ミツモリショ</t>
    </rPh>
    <rPh sb="11" eb="14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</si>
</sst>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7"/>
      <color indexed="8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0"/>
      <name val="ＭＳ Ｐゴシック"/>
      <family val="3"/>
      <charset val="128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indexed="10"/>
      <name val="Arial"/>
      <family val="2"/>
    </font>
    <font>
      <sz val="12"/>
      <color indexed="8"/>
      <name val="Arial"/>
      <family val="2"/>
    </font>
    <font>
      <b/>
      <sz val="10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6" xfId="0" applyFont="1" applyBorder="1">
      <alignment vertical="center"/>
    </xf>
    <xf numFmtId="0" fontId="4" fillId="0" borderId="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5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</cellXfs>
  <cellStyles count="1">
    <cellStyle name="標準" xfId="0" builtinId="0"/>
  </cellStyles>
  <dxfs count="17">
    <dxf>
      <font>
        <color rgb="FF0000FF"/>
      </font>
    </dxf>
    <dxf>
      <font>
        <color rgb="FF0000FF"/>
        <name val="ＭＳ Ｐゴシック"/>
        <scheme val="none"/>
      </font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 patternType="none">
          <bgColor indexed="65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ont>
        <color rgb="FF0000FF"/>
        <name val="ＭＳ Ｐゴシック"/>
        <scheme val="none"/>
      </font>
    </dxf>
    <dxf>
      <font>
        <color rgb="FF0000FF"/>
      </font>
    </dxf>
    <dxf>
      <font>
        <color rgb="FF0000FF"/>
      </font>
    </dxf>
    <dxf>
      <fill>
        <patternFill>
          <bgColor rgb="FFCCECFF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tabSelected="1" zoomScale="85" zoomScaleNormal="85" workbookViewId="0">
      <selection activeCell="AF26" sqref="AF26"/>
    </sheetView>
  </sheetViews>
  <sheetFormatPr defaultColWidth="5.625" defaultRowHeight="20.100000000000001" customHeight="1" x14ac:dyDescent="0.15"/>
  <cols>
    <col min="1" max="31" width="3.125" style="2" customWidth="1"/>
    <col min="32" max="32" width="8.625" style="7" customWidth="1"/>
    <col min="33" max="34" width="5.625" style="2"/>
    <col min="35" max="36" width="0" style="2" hidden="1" customWidth="1"/>
    <col min="37" max="16384" width="5.625" style="2"/>
  </cols>
  <sheetData>
    <row r="1" spans="1:37" ht="18" customHeight="1" x14ac:dyDescent="0.15">
      <c r="A1" s="197" t="s">
        <v>31</v>
      </c>
      <c r="B1" s="197"/>
      <c r="C1" s="197"/>
      <c r="D1" s="197"/>
      <c r="E1" s="197"/>
      <c r="F1" s="197"/>
      <c r="G1" s="197"/>
      <c r="H1" s="197"/>
      <c r="I1" s="197"/>
      <c r="J1" s="31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13"/>
      <c r="AG1" s="16"/>
      <c r="AH1" s="17"/>
      <c r="AI1" s="16" t="s">
        <v>5</v>
      </c>
      <c r="AJ1" s="15" t="s">
        <v>11</v>
      </c>
      <c r="AK1" s="14"/>
    </row>
    <row r="2" spans="1:37" ht="13.5" customHeight="1" x14ac:dyDescent="0.15">
      <c r="A2" s="32"/>
      <c r="B2" s="33"/>
      <c r="C2" s="33"/>
      <c r="D2" s="32"/>
      <c r="E2" s="202" t="s">
        <v>69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32"/>
      <c r="AC2" s="32"/>
      <c r="AD2" s="32"/>
      <c r="AE2" s="32"/>
      <c r="AF2" s="13"/>
      <c r="AG2" s="16"/>
      <c r="AH2" s="17"/>
      <c r="AI2" s="16" t="s">
        <v>22</v>
      </c>
      <c r="AJ2" s="18" t="s">
        <v>13</v>
      </c>
      <c r="AK2" s="14"/>
    </row>
    <row r="3" spans="1:37" ht="13.5" customHeight="1" x14ac:dyDescent="0.15">
      <c r="A3" s="33"/>
      <c r="B3" s="33"/>
      <c r="C3" s="33"/>
      <c r="D3" s="33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32"/>
      <c r="AC3" s="32"/>
      <c r="AD3" s="32"/>
      <c r="AE3" s="32"/>
      <c r="AF3" s="13"/>
      <c r="AG3" s="17"/>
      <c r="AH3" s="17"/>
      <c r="AI3" s="17"/>
      <c r="AJ3" s="18" t="s">
        <v>14</v>
      </c>
      <c r="AK3" s="14"/>
    </row>
    <row r="4" spans="1:37" ht="13.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13"/>
      <c r="AG4" s="19"/>
      <c r="AH4" s="19"/>
      <c r="AI4" s="19"/>
      <c r="AJ4" s="15" t="s">
        <v>12</v>
      </c>
      <c r="AK4" s="14"/>
    </row>
    <row r="5" spans="1:37" s="22" customFormat="1" ht="20.100000000000001" customHeight="1" x14ac:dyDescent="0.15">
      <c r="A5" s="198" t="s">
        <v>33</v>
      </c>
      <c r="B5" s="198"/>
      <c r="C5" s="198"/>
      <c r="D5" s="198"/>
      <c r="E5" s="198"/>
      <c r="F5" s="32"/>
      <c r="G5" s="199" t="s">
        <v>32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3"/>
      <c r="AG5" s="19"/>
      <c r="AH5" s="19"/>
      <c r="AI5" s="19"/>
      <c r="AJ5" s="19"/>
      <c r="AK5" s="14"/>
    </row>
    <row r="6" spans="1:37" s="22" customFormat="1" ht="20.100000000000001" customHeight="1" x14ac:dyDescent="0.15">
      <c r="A6" s="34"/>
      <c r="B6" s="32"/>
      <c r="C6" s="34"/>
      <c r="D6" s="34"/>
      <c r="E6" s="34"/>
      <c r="F6" s="32"/>
      <c r="G6" s="26"/>
      <c r="H6" s="26"/>
      <c r="I6" s="199" t="s">
        <v>34</v>
      </c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3"/>
      <c r="AG6" s="23"/>
      <c r="AH6" s="14"/>
      <c r="AI6" s="14"/>
      <c r="AJ6" s="23"/>
    </row>
    <row r="7" spans="1:37" ht="24.6" customHeight="1" x14ac:dyDescent="0.15">
      <c r="A7" s="193" t="s">
        <v>35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5"/>
      <c r="R7" s="177" t="s">
        <v>36</v>
      </c>
      <c r="S7" s="177"/>
      <c r="T7" s="177"/>
      <c r="U7" s="81"/>
      <c r="V7" s="81"/>
      <c r="W7" s="81"/>
      <c r="X7" s="81"/>
      <c r="Y7" s="25" t="s">
        <v>37</v>
      </c>
      <c r="Z7" s="81"/>
      <c r="AA7" s="81"/>
      <c r="AB7" s="25" t="s">
        <v>38</v>
      </c>
      <c r="AC7" s="81"/>
      <c r="AD7" s="81"/>
      <c r="AE7" s="25" t="s">
        <v>39</v>
      </c>
      <c r="AF7" s="11" t="str">
        <f>IF(OR(U7="",Z7="",AC7="")," ← 【案内】 申込日を入力して下さい。","")</f>
        <v xml:space="preserve"> ← 【案内】 申込日を入力して下さい。</v>
      </c>
    </row>
    <row r="8" spans="1:37" ht="24.6" customHeight="1" x14ac:dyDescent="0.15">
      <c r="A8" s="112" t="s">
        <v>40</v>
      </c>
      <c r="B8" s="113"/>
      <c r="C8" s="113"/>
      <c r="D8" s="113"/>
      <c r="E8" s="114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6"/>
      <c r="AF8" s="11" t="str">
        <f>IF(F8="", " ← 【案内】 施設名を入力して下さい。","")</f>
        <v xml:space="preserve"> ← 【案内】 施設名を入力して下さい。</v>
      </c>
    </row>
    <row r="9" spans="1:37" ht="15" customHeight="1" x14ac:dyDescent="0.15">
      <c r="A9" s="112" t="s">
        <v>41</v>
      </c>
      <c r="B9" s="113"/>
      <c r="C9" s="113"/>
      <c r="D9" s="113"/>
      <c r="E9" s="114"/>
      <c r="F9" s="36" t="s">
        <v>42</v>
      </c>
      <c r="G9" s="188"/>
      <c r="H9" s="188"/>
      <c r="I9" s="188"/>
      <c r="J9" s="37" t="s">
        <v>43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96"/>
      <c r="AF9" s="11" t="str">
        <f>IF(OR(G9="",K9=""), " ← 【案内】 所在地の郵便番号を入力して下さい。","")</f>
        <v xml:space="preserve"> ← 【案内】 所在地の郵便番号を入力して下さい。</v>
      </c>
    </row>
    <row r="10" spans="1:37" ht="20.100000000000001" customHeight="1" x14ac:dyDescent="0.15">
      <c r="A10" s="58"/>
      <c r="B10" s="71"/>
      <c r="C10" s="71"/>
      <c r="D10" s="71"/>
      <c r="E10" s="117"/>
      <c r="F10" s="203"/>
      <c r="G10" s="204"/>
      <c r="H10" s="204"/>
      <c r="I10" s="204"/>
      <c r="J10" s="191" t="s">
        <v>12</v>
      </c>
      <c r="K10" s="191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90"/>
      <c r="AF10" s="11" t="str">
        <f>IF(OR(F10="",L10=""), " ← 【案内】 所在地の住所を入力して下さい［都道府県はプルダウンより選択］。","")</f>
        <v xml:space="preserve"> ← 【案内】 所在地の住所を入力して下さい［都道府県はプルダウンより選択］。</v>
      </c>
    </row>
    <row r="11" spans="1:37" ht="20.100000000000001" customHeight="1" x14ac:dyDescent="0.15">
      <c r="A11" s="102" t="s">
        <v>44</v>
      </c>
      <c r="B11" s="59"/>
      <c r="C11" s="59"/>
      <c r="D11" s="59"/>
      <c r="E11" s="103"/>
      <c r="F11" s="135" t="s">
        <v>45</v>
      </c>
      <c r="G11" s="59"/>
      <c r="H11" s="59"/>
      <c r="I11" s="24" t="s">
        <v>46</v>
      </c>
      <c r="J11" s="192"/>
      <c r="K11" s="192"/>
      <c r="L11" s="192"/>
      <c r="M11" s="192"/>
      <c r="N11" s="192"/>
      <c r="O11" s="192"/>
      <c r="P11" s="192"/>
      <c r="Q11" s="192"/>
      <c r="R11" s="59" t="s">
        <v>47</v>
      </c>
      <c r="S11" s="59"/>
      <c r="T11" s="59"/>
      <c r="U11" s="24" t="s">
        <v>46</v>
      </c>
      <c r="V11" s="192"/>
      <c r="W11" s="192"/>
      <c r="X11" s="192"/>
      <c r="Y11" s="192"/>
      <c r="Z11" s="192"/>
      <c r="AA11" s="192"/>
      <c r="AB11" s="192"/>
      <c r="AC11" s="192"/>
      <c r="AD11" s="194" t="s">
        <v>48</v>
      </c>
      <c r="AE11" s="195"/>
      <c r="AF11" s="11" t="str">
        <f>IF(OR(J11="",V11=""), " ← 【案内】 施設長の「役職名」「氏名」を入力して下さい［印刷後に捺印］。","")</f>
        <v xml:space="preserve"> ← 【案内】 施設長の「役職名」「氏名」を入力して下さい［印刷後に捺印］。</v>
      </c>
    </row>
    <row r="12" spans="1:37" ht="20.100000000000001" customHeight="1" x14ac:dyDescent="0.15">
      <c r="A12" s="102" t="s">
        <v>0</v>
      </c>
      <c r="B12" s="59"/>
      <c r="C12" s="59"/>
      <c r="D12" s="152"/>
      <c r="E12" s="153"/>
      <c r="F12" s="135" t="s">
        <v>49</v>
      </c>
      <c r="G12" s="59"/>
      <c r="H12" s="59"/>
      <c r="I12" s="24" t="s">
        <v>46</v>
      </c>
      <c r="J12" s="192"/>
      <c r="K12" s="192"/>
      <c r="L12" s="192"/>
      <c r="M12" s="192"/>
      <c r="N12" s="192"/>
      <c r="O12" s="192"/>
      <c r="P12" s="192"/>
      <c r="Q12" s="192"/>
      <c r="R12" s="59" t="s">
        <v>47</v>
      </c>
      <c r="S12" s="59"/>
      <c r="T12" s="59"/>
      <c r="U12" s="24" t="s">
        <v>46</v>
      </c>
      <c r="V12" s="81"/>
      <c r="W12" s="81"/>
      <c r="X12" s="81"/>
      <c r="Y12" s="81"/>
      <c r="Z12" s="81"/>
      <c r="AA12" s="81"/>
      <c r="AB12" s="81"/>
      <c r="AC12" s="81"/>
      <c r="AD12" s="194" t="s">
        <v>48</v>
      </c>
      <c r="AE12" s="195"/>
      <c r="AF12" s="11" t="str">
        <f>IF(OR(J12="",V12=""), " ← 【案内】 放射線治療責任者の「所属」「氏名」を入力して下さい［印刷後に捺印］。","")</f>
        <v xml:space="preserve"> ← 【案内】 放射線治療責任者の「所属」「氏名」を入力して下さい［印刷後に捺印］。</v>
      </c>
    </row>
    <row r="13" spans="1:37" ht="20.100000000000001" customHeight="1" x14ac:dyDescent="0.15">
      <c r="A13" s="154" t="s">
        <v>16</v>
      </c>
      <c r="B13" s="155"/>
      <c r="C13" s="155"/>
      <c r="D13" s="155"/>
      <c r="E13" s="156"/>
      <c r="F13" s="128" t="s">
        <v>49</v>
      </c>
      <c r="G13" s="67"/>
      <c r="H13" s="67"/>
      <c r="I13" s="40" t="s">
        <v>46</v>
      </c>
      <c r="J13" s="157"/>
      <c r="K13" s="157"/>
      <c r="L13" s="157"/>
      <c r="M13" s="157"/>
      <c r="N13" s="157"/>
      <c r="O13" s="157"/>
      <c r="P13" s="157"/>
      <c r="Q13" s="157"/>
      <c r="R13" s="67" t="s">
        <v>47</v>
      </c>
      <c r="S13" s="67"/>
      <c r="T13" s="67"/>
      <c r="U13" s="40" t="s">
        <v>46</v>
      </c>
      <c r="V13" s="157"/>
      <c r="W13" s="157"/>
      <c r="X13" s="157"/>
      <c r="Y13" s="157"/>
      <c r="Z13" s="157"/>
      <c r="AA13" s="157"/>
      <c r="AB13" s="157"/>
      <c r="AC13" s="157"/>
      <c r="AD13" s="67"/>
      <c r="AE13" s="68"/>
      <c r="AF13" s="11" t="str">
        <f>IF(OR(J13="",V13=""), " ← 【案内】 品質管理担当者の「所属」「氏名」を入力して下さい。","")</f>
        <v xml:space="preserve"> ← 【案内】 品質管理担当者の「所属」「氏名」を入力して下さい。</v>
      </c>
    </row>
    <row r="14" spans="1:37" ht="18.95" customHeight="1" x14ac:dyDescent="0.15">
      <c r="A14" s="142" t="s">
        <v>50</v>
      </c>
      <c r="B14" s="143"/>
      <c r="C14" s="143"/>
      <c r="D14" s="144"/>
      <c r="E14" s="145"/>
      <c r="F14" s="167" t="s">
        <v>51</v>
      </c>
      <c r="G14" s="69"/>
      <c r="H14" s="69"/>
      <c r="I14" s="29" t="s">
        <v>46</v>
      </c>
      <c r="J14" s="123"/>
      <c r="K14" s="123"/>
      <c r="L14" s="123"/>
      <c r="M14" s="123"/>
      <c r="N14" s="123"/>
      <c r="O14" s="123"/>
      <c r="P14" s="123"/>
      <c r="Q14" s="123"/>
      <c r="R14" s="69" t="s">
        <v>1</v>
      </c>
      <c r="S14" s="69"/>
      <c r="T14" s="69"/>
      <c r="U14" s="29" t="s">
        <v>46</v>
      </c>
      <c r="V14" s="123"/>
      <c r="W14" s="123"/>
      <c r="X14" s="123"/>
      <c r="Y14" s="123"/>
      <c r="Z14" s="123"/>
      <c r="AA14" s="123"/>
      <c r="AB14" s="123"/>
      <c r="AC14" s="123"/>
      <c r="AD14" s="69"/>
      <c r="AE14" s="70"/>
      <c r="AF14" s="11" t="str">
        <f>IF(OR(J14="",V14=""), " ← 【案内】 品質管理担当者の連絡先「電話・FAX」を入力して下さい。","")</f>
        <v xml:space="preserve"> ← 【案内】 品質管理担当者の連絡先「電話・FAX」を入力して下さい。</v>
      </c>
    </row>
    <row r="15" spans="1:37" ht="18.95" customHeight="1" x14ac:dyDescent="0.15">
      <c r="A15" s="146"/>
      <c r="B15" s="147"/>
      <c r="C15" s="147"/>
      <c r="D15" s="147"/>
      <c r="E15" s="148"/>
      <c r="F15" s="173" t="s">
        <v>2</v>
      </c>
      <c r="G15" s="71"/>
      <c r="H15" s="71"/>
      <c r="I15" s="38" t="s">
        <v>46</v>
      </c>
      <c r="J15" s="138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40"/>
      <c r="AF15" s="9"/>
    </row>
    <row r="16" spans="1:37" ht="5.0999999999999996" customHeight="1" x14ac:dyDescent="0.1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</row>
    <row r="17" spans="1:42" ht="18.95" customHeight="1" x14ac:dyDescent="0.15">
      <c r="A17" s="193" t="s">
        <v>52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42" ht="20.100000000000001" customHeight="1" x14ac:dyDescent="0.15">
      <c r="A18" s="102" t="s">
        <v>27</v>
      </c>
      <c r="B18" s="59"/>
      <c r="C18" s="59"/>
      <c r="D18" s="59"/>
      <c r="E18" s="59"/>
      <c r="F18" s="59"/>
      <c r="G18" s="59" t="s">
        <v>25</v>
      </c>
      <c r="H18" s="59"/>
      <c r="I18" s="59"/>
      <c r="J18" s="24" t="s">
        <v>46</v>
      </c>
      <c r="K18" s="200"/>
      <c r="L18" s="200"/>
      <c r="M18" s="200"/>
      <c r="N18" s="200"/>
      <c r="O18" s="200"/>
      <c r="P18" s="200"/>
      <c r="Q18" s="200"/>
      <c r="R18" s="200"/>
      <c r="S18" s="200"/>
      <c r="T18" s="59" t="s">
        <v>24</v>
      </c>
      <c r="U18" s="59"/>
      <c r="V18" s="59"/>
      <c r="W18" s="24" t="s">
        <v>46</v>
      </c>
      <c r="X18" s="200"/>
      <c r="Y18" s="200"/>
      <c r="Z18" s="200"/>
      <c r="AA18" s="200"/>
      <c r="AB18" s="200"/>
      <c r="AC18" s="200"/>
      <c r="AD18" s="200"/>
      <c r="AE18" s="201"/>
      <c r="AF18" s="218" t="str">
        <f>IF(OR(K18="",X18=""), " ← 【案内】 照射装置の「型式」「製造番号」を入力して下さい。","")</f>
        <v xml:space="preserve"> ← 【案内】 照射装置の「型式」「製造番号」を入力して下さい。</v>
      </c>
    </row>
    <row r="19" spans="1:42" ht="20.100000000000001" customHeight="1" x14ac:dyDescent="0.15">
      <c r="A19" s="21" t="s">
        <v>28</v>
      </c>
      <c r="B19" s="41"/>
      <c r="C19" s="41"/>
      <c r="D19" s="41"/>
      <c r="E19" s="27"/>
      <c r="F19" s="102" t="s">
        <v>7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60"/>
      <c r="AF19" s="11"/>
    </row>
    <row r="20" spans="1:42" ht="21.95" customHeight="1" x14ac:dyDescent="0.15">
      <c r="A20" s="184" t="s">
        <v>3</v>
      </c>
      <c r="B20" s="52"/>
      <c r="C20" s="52"/>
      <c r="D20" s="53"/>
      <c r="E20" s="158" t="s">
        <v>53</v>
      </c>
      <c r="F20" s="159"/>
      <c r="G20" s="159"/>
      <c r="H20" s="159"/>
      <c r="I20" s="160"/>
      <c r="J20" s="206" t="s">
        <v>54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207"/>
    </row>
    <row r="21" spans="1:42" ht="15" customHeight="1" x14ac:dyDescent="0.15">
      <c r="A21" s="185"/>
      <c r="B21" s="54"/>
      <c r="C21" s="54"/>
      <c r="D21" s="55"/>
      <c r="E21" s="161"/>
      <c r="F21" s="162"/>
      <c r="G21" s="162"/>
      <c r="H21" s="162"/>
      <c r="I21" s="163"/>
      <c r="J21" s="170" t="s">
        <v>23</v>
      </c>
      <c r="K21" s="171"/>
      <c r="L21" s="171"/>
      <c r="M21" s="171"/>
      <c r="N21" s="171"/>
      <c r="O21" s="171"/>
      <c r="P21" s="171"/>
      <c r="Q21" s="172"/>
      <c r="R21" s="170" t="s">
        <v>21</v>
      </c>
      <c r="S21" s="171"/>
      <c r="T21" s="171"/>
      <c r="U21" s="171"/>
      <c r="V21" s="171"/>
      <c r="W21" s="171"/>
      <c r="X21" s="171"/>
      <c r="Y21" s="172"/>
      <c r="Z21" s="184" t="s">
        <v>55</v>
      </c>
      <c r="AA21" s="52"/>
      <c r="AB21" s="53"/>
      <c r="AC21" s="178" t="s">
        <v>56</v>
      </c>
      <c r="AD21" s="179"/>
      <c r="AE21" s="180"/>
    </row>
    <row r="22" spans="1:42" ht="15" customHeight="1" x14ac:dyDescent="0.15">
      <c r="A22" s="186"/>
      <c r="B22" s="56"/>
      <c r="C22" s="56"/>
      <c r="D22" s="57"/>
      <c r="E22" s="164"/>
      <c r="F22" s="165"/>
      <c r="G22" s="165"/>
      <c r="H22" s="165"/>
      <c r="I22" s="166"/>
      <c r="J22" s="151" t="s">
        <v>17</v>
      </c>
      <c r="K22" s="97"/>
      <c r="L22" s="97" t="s">
        <v>18</v>
      </c>
      <c r="M22" s="97"/>
      <c r="N22" s="97" t="s">
        <v>19</v>
      </c>
      <c r="O22" s="97"/>
      <c r="P22" s="97" t="s">
        <v>20</v>
      </c>
      <c r="Q22" s="98"/>
      <c r="R22" s="151">
        <v>15</v>
      </c>
      <c r="S22" s="97"/>
      <c r="T22" s="97">
        <v>30</v>
      </c>
      <c r="U22" s="97"/>
      <c r="V22" s="97">
        <v>45</v>
      </c>
      <c r="W22" s="97"/>
      <c r="X22" s="97">
        <v>60</v>
      </c>
      <c r="Y22" s="98"/>
      <c r="Z22" s="186"/>
      <c r="AA22" s="56"/>
      <c r="AB22" s="57"/>
      <c r="AC22" s="181"/>
      <c r="AD22" s="182"/>
      <c r="AE22" s="183"/>
      <c r="AF22" s="11" t="str">
        <f>IF(A23="", " ← 【案内】 測定エネルギーを入力し、測定項目を選択して下さい。","")</f>
        <v xml:space="preserve"> ← 【案内】 測定エネルギーを入力し、測定項目を選択して下さい。</v>
      </c>
    </row>
    <row r="23" spans="1:42" s="1" customFormat="1" ht="18" customHeight="1" x14ac:dyDescent="0.15">
      <c r="A23" s="136"/>
      <c r="B23" s="137"/>
      <c r="C23" s="137"/>
      <c r="D23" s="42" t="s">
        <v>4</v>
      </c>
      <c r="E23" s="169" t="str">
        <f>IF(A23="","□","■")</f>
        <v>□</v>
      </c>
      <c r="F23" s="168"/>
      <c r="G23" s="168"/>
      <c r="H23" s="168"/>
      <c r="I23" s="205"/>
      <c r="J23" s="169" t="s">
        <v>6</v>
      </c>
      <c r="K23" s="168"/>
      <c r="L23" s="168" t="s">
        <v>6</v>
      </c>
      <c r="M23" s="168"/>
      <c r="N23" s="168" t="s">
        <v>6</v>
      </c>
      <c r="O23" s="168"/>
      <c r="P23" s="168" t="s">
        <v>6</v>
      </c>
      <c r="Q23" s="205"/>
      <c r="R23" s="169" t="s">
        <v>6</v>
      </c>
      <c r="S23" s="168"/>
      <c r="T23" s="168" t="s">
        <v>6</v>
      </c>
      <c r="U23" s="168"/>
      <c r="V23" s="168" t="s">
        <v>6</v>
      </c>
      <c r="W23" s="168"/>
      <c r="X23" s="168" t="s">
        <v>6</v>
      </c>
      <c r="Y23" s="205"/>
      <c r="Z23" s="136" t="str">
        <f>IF(COUNTIF(E23:Y23,"■")=0,"",COUNTIF(E23:Y23,"■"))</f>
        <v/>
      </c>
      <c r="AA23" s="137"/>
      <c r="AB23" s="211"/>
      <c r="AC23" s="181"/>
      <c r="AD23" s="182"/>
      <c r="AE23" s="183"/>
      <c r="AF23" s="5" t="str">
        <f>IF(E23="□",IF(OR(E23="■",J23="■",L23="■",N23="■",P23="■",R23="■",T23="■",V23="■",X23="■")," ← 【注意】 校正条件は各エネルギーで必須の選択項目となります。",""),"")</f>
        <v/>
      </c>
    </row>
    <row r="24" spans="1:42" s="1" customFormat="1" ht="18" customHeight="1" x14ac:dyDescent="0.15">
      <c r="A24" s="89"/>
      <c r="B24" s="90"/>
      <c r="C24" s="90"/>
      <c r="D24" s="43" t="s">
        <v>4</v>
      </c>
      <c r="E24" s="95" t="str">
        <f>IF(A24="","□","■")</f>
        <v>□</v>
      </c>
      <c r="F24" s="82"/>
      <c r="G24" s="82"/>
      <c r="H24" s="82"/>
      <c r="I24" s="96"/>
      <c r="J24" s="95" t="s">
        <v>6</v>
      </c>
      <c r="K24" s="82"/>
      <c r="L24" s="82" t="s">
        <v>6</v>
      </c>
      <c r="M24" s="82"/>
      <c r="N24" s="82" t="s">
        <v>6</v>
      </c>
      <c r="O24" s="82"/>
      <c r="P24" s="82" t="s">
        <v>6</v>
      </c>
      <c r="Q24" s="96"/>
      <c r="R24" s="95" t="s">
        <v>6</v>
      </c>
      <c r="S24" s="82"/>
      <c r="T24" s="82" t="s">
        <v>6</v>
      </c>
      <c r="U24" s="82"/>
      <c r="V24" s="82" t="s">
        <v>6</v>
      </c>
      <c r="W24" s="82"/>
      <c r="X24" s="82" t="s">
        <v>6</v>
      </c>
      <c r="Y24" s="96"/>
      <c r="Z24" s="89" t="str">
        <f>IF(COUNTIF(E24:Y24,"■")=0,"",COUNTIF(E24:Y24,"■"))</f>
        <v/>
      </c>
      <c r="AA24" s="90"/>
      <c r="AB24" s="91"/>
      <c r="AC24" s="89" t="str">
        <f>IF(Z23="","",SUM(Z23:Z27))</f>
        <v/>
      </c>
      <c r="AD24" s="90"/>
      <c r="AE24" s="91"/>
      <c r="AF24" s="5" t="str">
        <f>IF(E24="□",IF(OR(E24="■",J24="■",L24="■",N24="■",P24="■",R24="■",T24="■",V24="■",X24="■")," ← 【注意】 校正条件は各エネルギーで必須の選択項目となります。",""),"")</f>
        <v/>
      </c>
    </row>
    <row r="25" spans="1:42" s="1" customFormat="1" ht="18" customHeight="1" x14ac:dyDescent="0.15">
      <c r="A25" s="89"/>
      <c r="B25" s="90"/>
      <c r="C25" s="90"/>
      <c r="D25" s="43" t="s">
        <v>4</v>
      </c>
      <c r="E25" s="95" t="str">
        <f>IF(A25="","□","■")</f>
        <v>□</v>
      </c>
      <c r="F25" s="82"/>
      <c r="G25" s="82"/>
      <c r="H25" s="82"/>
      <c r="I25" s="96"/>
      <c r="J25" s="95" t="s">
        <v>6</v>
      </c>
      <c r="K25" s="82"/>
      <c r="L25" s="82" t="s">
        <v>6</v>
      </c>
      <c r="M25" s="82"/>
      <c r="N25" s="82" t="s">
        <v>6</v>
      </c>
      <c r="O25" s="82"/>
      <c r="P25" s="82" t="s">
        <v>6</v>
      </c>
      <c r="Q25" s="96"/>
      <c r="R25" s="95" t="s">
        <v>6</v>
      </c>
      <c r="S25" s="82"/>
      <c r="T25" s="82" t="s">
        <v>6</v>
      </c>
      <c r="U25" s="82"/>
      <c r="V25" s="82" t="s">
        <v>6</v>
      </c>
      <c r="W25" s="82"/>
      <c r="X25" s="82" t="s">
        <v>6</v>
      </c>
      <c r="Y25" s="96"/>
      <c r="Z25" s="89" t="str">
        <f>IF(COUNTIF(E25:Y25,"■")=0,"",COUNTIF(E25:Y25,"■"))</f>
        <v/>
      </c>
      <c r="AA25" s="90"/>
      <c r="AB25" s="91"/>
      <c r="AC25" s="208"/>
      <c r="AD25" s="209"/>
      <c r="AE25" s="210"/>
      <c r="AF25" s="5" t="str">
        <f>IF(E25="□",IF(OR(E25="■",J25="■",L25="■",N25="■",P25="■",R25="■",T25="■",V25="■",X25="■")," ← 【注意】 校正条件は各エネルギーで必須の選択項目となります。",""),"")</f>
        <v/>
      </c>
    </row>
    <row r="26" spans="1:42" s="1" customFormat="1" ht="18" customHeight="1" x14ac:dyDescent="0.15">
      <c r="A26" s="89"/>
      <c r="B26" s="90"/>
      <c r="C26" s="90"/>
      <c r="D26" s="43" t="s">
        <v>4</v>
      </c>
      <c r="E26" s="95" t="str">
        <f>IF(A26="","□","■")</f>
        <v>□</v>
      </c>
      <c r="F26" s="82"/>
      <c r="G26" s="82"/>
      <c r="H26" s="82"/>
      <c r="I26" s="96"/>
      <c r="J26" s="95" t="s">
        <v>6</v>
      </c>
      <c r="K26" s="82"/>
      <c r="L26" s="82" t="s">
        <v>6</v>
      </c>
      <c r="M26" s="82"/>
      <c r="N26" s="82" t="s">
        <v>6</v>
      </c>
      <c r="O26" s="82"/>
      <c r="P26" s="82" t="s">
        <v>6</v>
      </c>
      <c r="Q26" s="96"/>
      <c r="R26" s="95" t="s">
        <v>6</v>
      </c>
      <c r="S26" s="82"/>
      <c r="T26" s="82" t="s">
        <v>6</v>
      </c>
      <c r="U26" s="82"/>
      <c r="V26" s="82" t="s">
        <v>6</v>
      </c>
      <c r="W26" s="82"/>
      <c r="X26" s="82" t="s">
        <v>6</v>
      </c>
      <c r="Y26" s="96"/>
      <c r="Z26" s="89" t="str">
        <f>IF(COUNTIF(E26:Y26,"■")=0,"",COUNTIF(E26:Y26,"■"))</f>
        <v/>
      </c>
      <c r="AA26" s="90"/>
      <c r="AB26" s="91"/>
      <c r="AC26" s="208"/>
      <c r="AD26" s="209"/>
      <c r="AE26" s="210"/>
      <c r="AF26" s="5" t="str">
        <f>IF(E26="□",IF(OR(E26="■",J26="■",L26="■",N26="■",P26="■",R26="■",T26="■",V26="■",X26="■")," ← 【注意】 校正条件は各エネルギーで必須の選択項目となります。",""),"")</f>
        <v/>
      </c>
    </row>
    <row r="27" spans="1:42" s="1" customFormat="1" ht="18" customHeight="1" x14ac:dyDescent="0.15">
      <c r="A27" s="92"/>
      <c r="B27" s="93"/>
      <c r="C27" s="93"/>
      <c r="D27" s="44" t="s">
        <v>4</v>
      </c>
      <c r="E27" s="151" t="str">
        <f>IF(A27="","□","■")</f>
        <v>□</v>
      </c>
      <c r="F27" s="97"/>
      <c r="G27" s="97"/>
      <c r="H27" s="97"/>
      <c r="I27" s="98"/>
      <c r="J27" s="151" t="s">
        <v>6</v>
      </c>
      <c r="K27" s="97"/>
      <c r="L27" s="97" t="s">
        <v>6</v>
      </c>
      <c r="M27" s="97"/>
      <c r="N27" s="97" t="s">
        <v>6</v>
      </c>
      <c r="O27" s="97"/>
      <c r="P27" s="97" t="s">
        <v>6</v>
      </c>
      <c r="Q27" s="98"/>
      <c r="R27" s="151" t="s">
        <v>6</v>
      </c>
      <c r="S27" s="97"/>
      <c r="T27" s="97" t="s">
        <v>6</v>
      </c>
      <c r="U27" s="97"/>
      <c r="V27" s="97" t="s">
        <v>6</v>
      </c>
      <c r="W27" s="97"/>
      <c r="X27" s="97" t="s">
        <v>6</v>
      </c>
      <c r="Y27" s="98"/>
      <c r="Z27" s="92" t="str">
        <f>IF(COUNTIF(E27:Y27,"■")=0,"",COUNTIF(E27:Y27,"■"))</f>
        <v/>
      </c>
      <c r="AA27" s="93"/>
      <c r="AB27" s="94"/>
      <c r="AC27" s="92"/>
      <c r="AD27" s="93"/>
      <c r="AE27" s="94"/>
      <c r="AF27" s="5" t="str">
        <f>IF(E27="□",IF(OR(E27="■",J27="■",L27="■",N27="■",P27="■",R27="■",T27="■",V27="■",X27="■")," ← 【注意】 校正条件は各エネルギーで必須の選択項目となります。",""),"")</f>
        <v/>
      </c>
    </row>
    <row r="28" spans="1:42" s="3" customFormat="1" ht="4.1500000000000004" customHeight="1" x14ac:dyDescent="0.15">
      <c r="A28" s="30"/>
      <c r="B28" s="28"/>
      <c r="C28" s="28"/>
      <c r="D28" s="45"/>
      <c r="E28" s="39"/>
      <c r="F28" s="39"/>
      <c r="G28" s="39"/>
      <c r="H28" s="46"/>
      <c r="I28" s="46"/>
      <c r="J28" s="46"/>
      <c r="K28" s="46"/>
      <c r="L28" s="46"/>
      <c r="M28" s="39"/>
      <c r="N28" s="39"/>
      <c r="O28" s="39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28"/>
      <c r="AA28" s="28"/>
      <c r="AB28" s="28"/>
      <c r="AC28" s="28"/>
      <c r="AD28" s="30"/>
      <c r="AE28" s="30"/>
      <c r="AF28" s="5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s="1" customFormat="1" ht="19.899999999999999" customHeight="1" x14ac:dyDescent="0.15">
      <c r="A29" s="20" t="s">
        <v>29</v>
      </c>
      <c r="B29" s="30"/>
      <c r="C29" s="30"/>
      <c r="D29" s="47"/>
      <c r="E29" s="46"/>
      <c r="F29" s="48"/>
      <c r="G29" s="58" t="s">
        <v>57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60"/>
      <c r="AF29" s="5"/>
    </row>
    <row r="30" spans="1:42" s="1" customFormat="1" ht="18" customHeight="1" x14ac:dyDescent="0.15">
      <c r="A30" s="83" t="s">
        <v>3</v>
      </c>
      <c r="B30" s="83"/>
      <c r="C30" s="83"/>
      <c r="D30" s="83"/>
      <c r="E30" s="83"/>
      <c r="F30" s="83"/>
      <c r="G30" s="83"/>
      <c r="H30" s="83" t="s">
        <v>58</v>
      </c>
      <c r="I30" s="83"/>
      <c r="J30" s="83"/>
      <c r="K30" s="83"/>
      <c r="L30" s="83"/>
      <c r="M30" s="84"/>
      <c r="N30" s="84"/>
      <c r="O30" s="60" t="s">
        <v>3</v>
      </c>
      <c r="P30" s="83"/>
      <c r="Q30" s="83"/>
      <c r="R30" s="83"/>
      <c r="S30" s="83"/>
      <c r="T30" s="83"/>
      <c r="U30" s="83"/>
      <c r="V30" s="83" t="s">
        <v>58</v>
      </c>
      <c r="W30" s="83"/>
      <c r="X30" s="83"/>
      <c r="Y30" s="83"/>
      <c r="Z30" s="83"/>
      <c r="AA30" s="84"/>
      <c r="AB30" s="84"/>
      <c r="AC30" s="73" t="s">
        <v>59</v>
      </c>
      <c r="AD30" s="73"/>
      <c r="AE30" s="74"/>
      <c r="AF30" s="11" t="str">
        <f>IF(A31="", " ← 【案内】 測定エネルギーを入力し、校正深を記入して下さい。","")</f>
        <v xml:space="preserve"> ← 【案内】 測定エネルギーを入力し、校正深を記入して下さい。</v>
      </c>
    </row>
    <row r="31" spans="1:42" s="1" customFormat="1" ht="18" customHeight="1" x14ac:dyDescent="0.15">
      <c r="A31" s="77"/>
      <c r="B31" s="78"/>
      <c r="C31" s="78"/>
      <c r="D31" s="78"/>
      <c r="E31" s="101"/>
      <c r="F31" s="67" t="s">
        <v>30</v>
      </c>
      <c r="G31" s="68"/>
      <c r="H31" s="77"/>
      <c r="I31" s="78"/>
      <c r="J31" s="78"/>
      <c r="K31" s="78"/>
      <c r="L31" s="78"/>
      <c r="M31" s="52" t="s">
        <v>67</v>
      </c>
      <c r="N31" s="53"/>
      <c r="O31" s="77"/>
      <c r="P31" s="78"/>
      <c r="Q31" s="78"/>
      <c r="R31" s="78"/>
      <c r="S31" s="101"/>
      <c r="T31" s="67" t="s">
        <v>30</v>
      </c>
      <c r="U31" s="68"/>
      <c r="V31" s="77"/>
      <c r="W31" s="78"/>
      <c r="X31" s="78"/>
      <c r="Y31" s="78"/>
      <c r="Z31" s="78"/>
      <c r="AA31" s="52" t="s">
        <v>67</v>
      </c>
      <c r="AB31" s="53"/>
      <c r="AC31" s="75"/>
      <c r="AD31" s="75"/>
      <c r="AE31" s="76"/>
      <c r="AF31" s="11" t="str">
        <f>IF(AND(A31&lt;&gt;"",H31=""), " ← 【案内】 校正深dcを入力してください。小数点第二位を四捨五入し、小数点第一位までを記入して下さい。","")</f>
        <v/>
      </c>
    </row>
    <row r="32" spans="1:42" s="1" customFormat="1" ht="18" customHeight="1" x14ac:dyDescent="0.15">
      <c r="A32" s="61"/>
      <c r="B32" s="62"/>
      <c r="C32" s="62"/>
      <c r="D32" s="62"/>
      <c r="E32" s="63"/>
      <c r="F32" s="69" t="s">
        <v>30</v>
      </c>
      <c r="G32" s="70"/>
      <c r="H32" s="61"/>
      <c r="I32" s="62"/>
      <c r="J32" s="62"/>
      <c r="K32" s="62"/>
      <c r="L32" s="62"/>
      <c r="M32" s="54" t="s">
        <v>67</v>
      </c>
      <c r="N32" s="55"/>
      <c r="O32" s="61"/>
      <c r="P32" s="62"/>
      <c r="Q32" s="62"/>
      <c r="R32" s="62"/>
      <c r="S32" s="63"/>
      <c r="T32" s="69" t="s">
        <v>30</v>
      </c>
      <c r="U32" s="70"/>
      <c r="V32" s="61"/>
      <c r="W32" s="62"/>
      <c r="X32" s="62"/>
      <c r="Y32" s="62"/>
      <c r="Z32" s="62"/>
      <c r="AA32" s="54" t="s">
        <v>67</v>
      </c>
      <c r="AB32" s="55"/>
      <c r="AC32" s="85" t="str">
        <f>IF(A31="","",COUNTA(A31:A34,O31:O34))</f>
        <v/>
      </c>
      <c r="AD32" s="85"/>
      <c r="AE32" s="86"/>
      <c r="AF32" s="5"/>
    </row>
    <row r="33" spans="1:42" s="1" customFormat="1" ht="18" customHeight="1" x14ac:dyDescent="0.15">
      <c r="A33" s="61"/>
      <c r="B33" s="62"/>
      <c r="C33" s="62"/>
      <c r="D33" s="62"/>
      <c r="E33" s="63"/>
      <c r="F33" s="69" t="s">
        <v>30</v>
      </c>
      <c r="G33" s="70"/>
      <c r="H33" s="61"/>
      <c r="I33" s="62"/>
      <c r="J33" s="62"/>
      <c r="K33" s="62"/>
      <c r="L33" s="62"/>
      <c r="M33" s="54" t="s">
        <v>67</v>
      </c>
      <c r="N33" s="55"/>
      <c r="O33" s="61"/>
      <c r="P33" s="62"/>
      <c r="Q33" s="62"/>
      <c r="R33" s="62"/>
      <c r="S33" s="63"/>
      <c r="T33" s="69" t="s">
        <v>30</v>
      </c>
      <c r="U33" s="70"/>
      <c r="V33" s="61"/>
      <c r="W33" s="62"/>
      <c r="X33" s="62"/>
      <c r="Y33" s="62"/>
      <c r="Z33" s="62"/>
      <c r="AA33" s="54" t="s">
        <v>67</v>
      </c>
      <c r="AB33" s="55"/>
      <c r="AC33" s="85"/>
      <c r="AD33" s="85"/>
      <c r="AE33" s="86"/>
      <c r="AF33" s="5"/>
    </row>
    <row r="34" spans="1:42" ht="17.45" customHeight="1" x14ac:dyDescent="0.15">
      <c r="A34" s="64"/>
      <c r="B34" s="65"/>
      <c r="C34" s="65"/>
      <c r="D34" s="65"/>
      <c r="E34" s="65"/>
      <c r="F34" s="79" t="s">
        <v>30</v>
      </c>
      <c r="G34" s="80"/>
      <c r="H34" s="64"/>
      <c r="I34" s="65"/>
      <c r="J34" s="65"/>
      <c r="K34" s="65"/>
      <c r="L34" s="65"/>
      <c r="M34" s="99" t="s">
        <v>67</v>
      </c>
      <c r="N34" s="100"/>
      <c r="O34" s="64"/>
      <c r="P34" s="65"/>
      <c r="Q34" s="65"/>
      <c r="R34" s="65"/>
      <c r="S34" s="66"/>
      <c r="T34" s="71" t="s">
        <v>30</v>
      </c>
      <c r="U34" s="72"/>
      <c r="V34" s="64"/>
      <c r="W34" s="65"/>
      <c r="X34" s="65"/>
      <c r="Y34" s="65"/>
      <c r="Z34" s="65"/>
      <c r="AA34" s="56" t="s">
        <v>67</v>
      </c>
      <c r="AB34" s="57"/>
      <c r="AC34" s="85"/>
      <c r="AD34" s="87"/>
      <c r="AE34" s="88"/>
      <c r="AF34" s="5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s="3" customFormat="1" ht="4.1500000000000004" customHeight="1" x14ac:dyDescent="0.15">
      <c r="A35" s="30"/>
      <c r="B35" s="30"/>
      <c r="C35" s="30"/>
      <c r="D35" s="47"/>
      <c r="E35" s="46"/>
      <c r="F35" s="46"/>
      <c r="G35" s="46"/>
      <c r="H35" s="46"/>
      <c r="I35" s="46"/>
      <c r="J35" s="46"/>
      <c r="K35" s="46"/>
      <c r="L35" s="46"/>
      <c r="M35" s="39"/>
      <c r="N35" s="39"/>
      <c r="O35" s="39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28"/>
      <c r="AA35" s="28"/>
      <c r="AB35" s="28"/>
      <c r="AC35" s="28"/>
      <c r="AD35" s="30"/>
      <c r="AE35" s="30"/>
      <c r="AF35" s="5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s="1" customFormat="1" ht="26.45" customHeight="1" x14ac:dyDescent="0.15">
      <c r="A36" s="216" t="s">
        <v>26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217"/>
      <c r="AA36" s="214" t="str">
        <f>IF(AC24="",IF(A31="","",SUM(AC24,AC32)),SUM(AC24,AC32))</f>
        <v/>
      </c>
      <c r="AB36" s="214"/>
      <c r="AC36" s="214"/>
      <c r="AD36" s="212" t="s">
        <v>68</v>
      </c>
      <c r="AE36" s="213"/>
      <c r="AF36" s="51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26.45" customHeight="1" x14ac:dyDescent="0.15">
      <c r="A37" s="215" t="s">
        <v>60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10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4.1500000000000004" customHeight="1" x14ac:dyDescent="0.15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</row>
    <row r="39" spans="1:42" ht="18.95" customHeight="1" x14ac:dyDescent="0.15">
      <c r="A39" s="104" t="s">
        <v>75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87" t="s">
        <v>7</v>
      </c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42" ht="15" customHeight="1" x14ac:dyDescent="0.15">
      <c r="A40" s="112" t="s">
        <v>73</v>
      </c>
      <c r="B40" s="113"/>
      <c r="C40" s="113"/>
      <c r="D40" s="113"/>
      <c r="E40" s="114"/>
      <c r="F40" s="67" t="s">
        <v>6</v>
      </c>
      <c r="G40" s="67"/>
      <c r="H40" s="126" t="s">
        <v>44</v>
      </c>
      <c r="I40" s="126"/>
      <c r="J40" s="126"/>
      <c r="K40" s="126"/>
      <c r="L40" s="126"/>
      <c r="M40" s="126"/>
      <c r="N40" s="67" t="s">
        <v>6</v>
      </c>
      <c r="O40" s="67"/>
      <c r="P40" s="126" t="s">
        <v>16</v>
      </c>
      <c r="Q40" s="126"/>
      <c r="R40" s="126"/>
      <c r="S40" s="126"/>
      <c r="T40" s="126"/>
      <c r="U40" s="67" t="s">
        <v>6</v>
      </c>
      <c r="V40" s="67"/>
      <c r="W40" s="126" t="s">
        <v>15</v>
      </c>
      <c r="X40" s="126"/>
      <c r="Y40" s="126"/>
      <c r="Z40" s="126"/>
      <c r="AA40" s="126"/>
      <c r="AB40" s="126"/>
      <c r="AC40" s="126"/>
      <c r="AD40" s="126"/>
      <c r="AE40" s="127"/>
      <c r="AF40" s="219" t="str">
        <f>IF(F40="■",IF(F40="■",IF(OR(N40="■",U40="■")," ← 【注意】 送付先を１つのみ選択して下さい。",""),""), IF(U40="■",IF(OR(N40="■",F40="■")," ← 【注意】 送付先を１つのみ選択して下さい。",""),IF(F40="□",IF(N40="□",IF(U40="□"," ← 【案内】 見積書の送付先を選択して下さい。",""),""),"")))</f>
        <v xml:space="preserve"> ← 【案内】 見積書の送付先を選択して下さい。</v>
      </c>
    </row>
    <row r="41" spans="1:42" ht="22.9" customHeight="1" x14ac:dyDescent="0.15">
      <c r="A41" s="115"/>
      <c r="B41" s="107"/>
      <c r="C41" s="107"/>
      <c r="D41" s="107"/>
      <c r="E41" s="116"/>
      <c r="F41" s="119" t="s">
        <v>10</v>
      </c>
      <c r="G41" s="120"/>
      <c r="H41" s="107" t="s">
        <v>61</v>
      </c>
      <c r="I41" s="107"/>
      <c r="J41" s="124"/>
      <c r="K41" s="124"/>
      <c r="L41" s="124"/>
      <c r="M41" s="124"/>
      <c r="N41" s="124"/>
      <c r="O41" s="124"/>
      <c r="P41" s="107" t="s">
        <v>62</v>
      </c>
      <c r="Q41" s="107"/>
      <c r="R41" s="123"/>
      <c r="S41" s="123"/>
      <c r="T41" s="123"/>
      <c r="U41" s="123"/>
      <c r="V41" s="123"/>
      <c r="W41" s="133"/>
      <c r="X41" s="107" t="s">
        <v>63</v>
      </c>
      <c r="Y41" s="107"/>
      <c r="Z41" s="149"/>
      <c r="AA41" s="149"/>
      <c r="AB41" s="149"/>
      <c r="AC41" s="149"/>
      <c r="AD41" s="149"/>
      <c r="AE41" s="150"/>
      <c r="AF41" s="12" t="str">
        <f>IF(OR(J41="",R41="",Z41=""), " ← 【案内】 その他を選択した場合は「所属」「氏名」「電話番号」を入力して下さい。","")</f>
        <v xml:space="preserve"> ← 【案内】 その他を選択した場合は「所属」「氏名」「電話番号」を入力して下さい。</v>
      </c>
    </row>
    <row r="42" spans="1:42" ht="19.149999999999999" customHeight="1" x14ac:dyDescent="0.15">
      <c r="A42" s="115"/>
      <c r="B42" s="107"/>
      <c r="C42" s="107"/>
      <c r="D42" s="107"/>
      <c r="E42" s="116"/>
      <c r="F42" s="108"/>
      <c r="G42" s="109"/>
      <c r="H42" s="106" t="s">
        <v>64</v>
      </c>
      <c r="I42" s="106"/>
      <c r="J42" s="29" t="s">
        <v>42</v>
      </c>
      <c r="K42" s="69"/>
      <c r="L42" s="69"/>
      <c r="M42" s="29" t="s">
        <v>43</v>
      </c>
      <c r="N42" s="118"/>
      <c r="O42" s="118"/>
      <c r="P42" s="118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  <c r="AF42" s="12" t="str">
        <f>IF(OR(K42="",N42=""), " ← 【案内】 その他を選択した場合は「郵便番号」を入力して下さい。","")</f>
        <v xml:space="preserve"> ← 【案内】 その他を選択した場合は「郵便番号」を入力して下さい。</v>
      </c>
    </row>
    <row r="43" spans="1:42" ht="19.149999999999999" customHeight="1" x14ac:dyDescent="0.15">
      <c r="A43" s="58"/>
      <c r="B43" s="71"/>
      <c r="C43" s="71"/>
      <c r="D43" s="71"/>
      <c r="E43" s="117"/>
      <c r="F43" s="110"/>
      <c r="G43" s="111"/>
      <c r="H43" s="71"/>
      <c r="I43" s="71"/>
      <c r="J43" s="105"/>
      <c r="K43" s="105"/>
      <c r="L43" s="105"/>
      <c r="M43" s="105"/>
      <c r="N43" s="105" t="s">
        <v>12</v>
      </c>
      <c r="O43" s="105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2"/>
      <c r="AF43" s="12" t="str">
        <f>IF(OR(J43="",P43=""), " ← 【案内】 その他を選択した場合は「住所」を入力して下さい［都道府県はプルダウンより選択］。","")</f>
        <v xml:space="preserve"> ← 【案内】 その他を選択した場合は「住所」を入力して下さい［都道府県はプルダウンより選択］。</v>
      </c>
    </row>
    <row r="44" spans="1:42" ht="29.45" customHeight="1" x14ac:dyDescent="0.15">
      <c r="A44" s="102" t="s">
        <v>72</v>
      </c>
      <c r="B44" s="59"/>
      <c r="C44" s="59"/>
      <c r="D44" s="59"/>
      <c r="E44" s="103"/>
      <c r="F44" s="59" t="s">
        <v>6</v>
      </c>
      <c r="G44" s="59"/>
      <c r="H44" s="134" t="s">
        <v>70</v>
      </c>
      <c r="I44" s="134"/>
      <c r="J44" s="134"/>
      <c r="K44" s="134"/>
      <c r="L44" s="134"/>
      <c r="M44" s="134"/>
      <c r="N44" s="59" t="s">
        <v>6</v>
      </c>
      <c r="O44" s="59"/>
      <c r="P44" s="220" t="s">
        <v>71</v>
      </c>
      <c r="Q44" s="220"/>
      <c r="R44" s="220"/>
      <c r="S44" s="220"/>
      <c r="T44" s="220"/>
      <c r="U44" s="221" t="s">
        <v>8</v>
      </c>
      <c r="V44" s="222"/>
      <c r="W44" s="222"/>
      <c r="X44" s="222"/>
      <c r="Y44" s="222"/>
      <c r="Z44" s="222"/>
      <c r="AA44" s="222"/>
      <c r="AB44" s="222"/>
      <c r="AC44" s="222"/>
      <c r="AD44" s="222"/>
      <c r="AE44" s="50" t="s">
        <v>9</v>
      </c>
      <c r="AF44" s="219" t="str">
        <f>IF(F44="■",IF(N44="■"," ← 【注意】 どちらか片方を選択して下さい。",""),IF(F44="□",IF(N44="□"," ← 【案内】 見積書の書式ついて選択して下さい。",""),""))</f>
        <v xml:space="preserve"> ← 【案内】 見積書の書式ついて選択して下さい。</v>
      </c>
    </row>
    <row r="45" spans="1:42" ht="29.45" customHeight="1" x14ac:dyDescent="0.15">
      <c r="A45" s="102" t="s">
        <v>74</v>
      </c>
      <c r="B45" s="59"/>
      <c r="C45" s="59"/>
      <c r="D45" s="59"/>
      <c r="E45" s="103"/>
      <c r="F45" s="59" t="s">
        <v>6</v>
      </c>
      <c r="G45" s="59"/>
      <c r="H45" s="134" t="s">
        <v>65</v>
      </c>
      <c r="I45" s="134"/>
      <c r="J45" s="134"/>
      <c r="K45" s="134"/>
      <c r="L45" s="134"/>
      <c r="M45" s="134"/>
      <c r="N45" s="59" t="s">
        <v>6</v>
      </c>
      <c r="O45" s="59"/>
      <c r="P45" s="6" t="s">
        <v>10</v>
      </c>
      <c r="Q45" s="6"/>
      <c r="R45" s="49" t="s">
        <v>8</v>
      </c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50" t="s">
        <v>9</v>
      </c>
      <c r="AF45" s="219" t="str">
        <f>IF(F45="■",IF(N45="■"," ← 【注意】 どちらか片方を選択して下さい。",""),IF(F45="□",IF(N45="□"," ← 【案内】 見積書に記載する宛名について選択して下さい。",""),""))</f>
        <v xml:space="preserve"> ← 【案内】 見積書に記載する宛名について選択して下さい。</v>
      </c>
    </row>
    <row r="46" spans="1:42" ht="4.9000000000000004" customHeight="1" x14ac:dyDescent="0.1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</row>
    <row r="47" spans="1:42" s="4" customFormat="1" ht="20.100000000000001" customHeight="1" x14ac:dyDescent="0.15">
      <c r="A47" s="83" t="s">
        <v>66</v>
      </c>
      <c r="B47" s="83"/>
      <c r="C47" s="83"/>
      <c r="D47" s="83"/>
      <c r="E47" s="129"/>
      <c r="F47" s="130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2"/>
      <c r="AF47" s="7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4" customFormat="1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7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32:32" s="4" customFormat="1" ht="20.100000000000001" customHeight="1" x14ac:dyDescent="0.15">
      <c r="AF49" s="8"/>
    </row>
    <row r="50" spans="32:32" s="4" customFormat="1" ht="20.100000000000001" customHeight="1" x14ac:dyDescent="0.15">
      <c r="AF50" s="8"/>
    </row>
    <row r="51" spans="32:32" s="4" customFormat="1" ht="20.100000000000001" customHeight="1" x14ac:dyDescent="0.15">
      <c r="AF51" s="8"/>
    </row>
    <row r="52" spans="32:32" s="4" customFormat="1" ht="20.100000000000001" customHeight="1" x14ac:dyDescent="0.15">
      <c r="AF52" s="8"/>
    </row>
    <row r="53" spans="32:32" s="4" customFormat="1" ht="20.100000000000001" customHeight="1" x14ac:dyDescent="0.15">
      <c r="AF53" s="8"/>
    </row>
    <row r="54" spans="32:32" s="4" customFormat="1" ht="20.100000000000001" customHeight="1" x14ac:dyDescent="0.15">
      <c r="AF54" s="8"/>
    </row>
    <row r="55" spans="32:32" s="4" customFormat="1" ht="20.100000000000001" customHeight="1" x14ac:dyDescent="0.15">
      <c r="AF55" s="8"/>
    </row>
    <row r="56" spans="32:32" s="4" customFormat="1" ht="20.100000000000001" customHeight="1" x14ac:dyDescent="0.15">
      <c r="AF56" s="8"/>
    </row>
    <row r="57" spans="32:32" s="4" customFormat="1" ht="20.100000000000001" customHeight="1" x14ac:dyDescent="0.15">
      <c r="AF57" s="8"/>
    </row>
    <row r="58" spans="32:32" s="4" customFormat="1" ht="20.100000000000001" customHeight="1" x14ac:dyDescent="0.15">
      <c r="AF58" s="8"/>
    </row>
    <row r="59" spans="32:32" s="4" customFormat="1" ht="20.100000000000001" customHeight="1" x14ac:dyDescent="0.15">
      <c r="AF59" s="8"/>
    </row>
    <row r="60" spans="32:32" s="4" customFormat="1" ht="20.100000000000001" customHeight="1" x14ac:dyDescent="0.15">
      <c r="AF60" s="8"/>
    </row>
    <row r="61" spans="32:32" s="4" customFormat="1" ht="20.100000000000001" customHeight="1" x14ac:dyDescent="0.15">
      <c r="AF61" s="8"/>
    </row>
    <row r="62" spans="32:32" s="4" customFormat="1" ht="20.100000000000001" customHeight="1" x14ac:dyDescent="0.15">
      <c r="AF62" s="8"/>
    </row>
    <row r="63" spans="32:32" s="4" customFormat="1" ht="20.100000000000001" customHeight="1" x14ac:dyDescent="0.15">
      <c r="AF63" s="8"/>
    </row>
    <row r="64" spans="32:32" s="4" customFormat="1" ht="20.100000000000001" customHeight="1" x14ac:dyDescent="0.15">
      <c r="AF64" s="8"/>
    </row>
    <row r="65" spans="32:32" s="4" customFormat="1" ht="20.100000000000001" customHeight="1" x14ac:dyDescent="0.15">
      <c r="AF65" s="8"/>
    </row>
    <row r="66" spans="32:32" s="4" customFormat="1" ht="20.100000000000001" customHeight="1" x14ac:dyDescent="0.15">
      <c r="AF66" s="8"/>
    </row>
    <row r="67" spans="32:32" s="4" customFormat="1" ht="20.100000000000001" customHeight="1" x14ac:dyDescent="0.15">
      <c r="AF67" s="8"/>
    </row>
    <row r="68" spans="32:32" s="4" customFormat="1" ht="20.100000000000001" customHeight="1" x14ac:dyDescent="0.15">
      <c r="AF68" s="8"/>
    </row>
    <row r="69" spans="32:32" s="4" customFormat="1" ht="20.100000000000001" customHeight="1" x14ac:dyDescent="0.15">
      <c r="AF69" s="8"/>
    </row>
    <row r="70" spans="32:32" s="4" customFormat="1" ht="20.100000000000001" customHeight="1" x14ac:dyDescent="0.15">
      <c r="AF70" s="8"/>
    </row>
    <row r="71" spans="32:32" s="4" customFormat="1" ht="20.100000000000001" customHeight="1" x14ac:dyDescent="0.15">
      <c r="AF71" s="8"/>
    </row>
    <row r="72" spans="32:32" s="4" customFormat="1" ht="20.100000000000001" customHeight="1" x14ac:dyDescent="0.15">
      <c r="AF72" s="8"/>
    </row>
    <row r="73" spans="32:32" s="4" customFormat="1" ht="20.100000000000001" customHeight="1" x14ac:dyDescent="0.15">
      <c r="AF73" s="8"/>
    </row>
    <row r="74" spans="32:32" s="4" customFormat="1" ht="20.100000000000001" customHeight="1" x14ac:dyDescent="0.15">
      <c r="AF74" s="8"/>
    </row>
    <row r="75" spans="32:32" s="4" customFormat="1" ht="20.100000000000001" customHeight="1" x14ac:dyDescent="0.15">
      <c r="AF75" s="8"/>
    </row>
    <row r="76" spans="32:32" s="4" customFormat="1" ht="20.100000000000001" customHeight="1" x14ac:dyDescent="0.15">
      <c r="AF76" s="8"/>
    </row>
    <row r="77" spans="32:32" s="4" customFormat="1" ht="20.100000000000001" customHeight="1" x14ac:dyDescent="0.15">
      <c r="AF77" s="8"/>
    </row>
    <row r="78" spans="32:32" s="4" customFormat="1" ht="20.100000000000001" customHeight="1" x14ac:dyDescent="0.15">
      <c r="AF78" s="8"/>
    </row>
    <row r="79" spans="32:32" s="4" customFormat="1" ht="20.100000000000001" customHeight="1" x14ac:dyDescent="0.15">
      <c r="AF79" s="8"/>
    </row>
    <row r="80" spans="32:32" s="4" customFormat="1" ht="20.100000000000001" customHeight="1" x14ac:dyDescent="0.15">
      <c r="AF80" s="8"/>
    </row>
    <row r="81" spans="1:42" s="4" customFormat="1" ht="20.100000000000001" customHeight="1" x14ac:dyDescent="0.15">
      <c r="AF81" s="8"/>
    </row>
    <row r="82" spans="1:42" s="4" customFormat="1" ht="20.100000000000001" customHeight="1" x14ac:dyDescent="0.15">
      <c r="AF82" s="8"/>
    </row>
    <row r="83" spans="1:42" s="4" customFormat="1" ht="20.100000000000001" customHeight="1" x14ac:dyDescent="0.15">
      <c r="AF83" s="8"/>
    </row>
    <row r="84" spans="1:42" s="4" customFormat="1" ht="20.100000000000001" customHeight="1" x14ac:dyDescent="0.15">
      <c r="AF84" s="8"/>
    </row>
    <row r="85" spans="1:42" s="4" customFormat="1" ht="20.100000000000001" customHeight="1" x14ac:dyDescent="0.15">
      <c r="AF85" s="8"/>
    </row>
    <row r="86" spans="1:42" s="4" customFormat="1" ht="20.100000000000001" customHeight="1" x14ac:dyDescent="0.15">
      <c r="AF86" s="8"/>
    </row>
    <row r="87" spans="1:42" s="4" customFormat="1" ht="20.100000000000001" customHeight="1" x14ac:dyDescent="0.15">
      <c r="AF87" s="8"/>
    </row>
    <row r="88" spans="1:42" s="4" customFormat="1" ht="20.100000000000001" customHeight="1" x14ac:dyDescent="0.15">
      <c r="AF88" s="8"/>
    </row>
    <row r="89" spans="1:42" s="4" customFormat="1" ht="20.100000000000001" customHeight="1" x14ac:dyDescent="0.15">
      <c r="AF89" s="8"/>
    </row>
    <row r="90" spans="1:42" s="4" customFormat="1" ht="20.100000000000001" customHeight="1" x14ac:dyDescent="0.15">
      <c r="AF90" s="8"/>
    </row>
    <row r="91" spans="1:42" s="4" customFormat="1" ht="20.100000000000001" customHeight="1" x14ac:dyDescent="0.15">
      <c r="AF91" s="8"/>
    </row>
    <row r="92" spans="1:42" s="4" customFormat="1" ht="20.100000000000001" customHeight="1" x14ac:dyDescent="0.15">
      <c r="AF92" s="8"/>
    </row>
    <row r="93" spans="1:42" s="4" customFormat="1" ht="20.100000000000001" customHeight="1" x14ac:dyDescent="0.15">
      <c r="AF93" s="8"/>
    </row>
    <row r="94" spans="1:42" s="4" customFormat="1" ht="20.100000000000001" customHeight="1" x14ac:dyDescent="0.15">
      <c r="AF94" s="8"/>
    </row>
    <row r="95" spans="1:42" s="4" customFormat="1" ht="20.100000000000001" customHeight="1" x14ac:dyDescent="0.15">
      <c r="AF95" s="8"/>
    </row>
    <row r="96" spans="1:42" ht="20.100000000000001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8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ht="20.100000000000001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8"/>
      <c r="AG97" s="4"/>
      <c r="AH97" s="4"/>
      <c r="AI97" s="4"/>
      <c r="AJ97" s="4"/>
      <c r="AK97" s="4"/>
      <c r="AL97" s="4"/>
      <c r="AM97" s="4"/>
      <c r="AN97" s="4"/>
      <c r="AO97" s="4"/>
      <c r="AP97" s="4"/>
    </row>
  </sheetData>
  <mergeCells count="206">
    <mergeCell ref="A44:E44"/>
    <mergeCell ref="F44:G44"/>
    <mergeCell ref="H44:M44"/>
    <mergeCell ref="N44:O44"/>
    <mergeCell ref="P44:T44"/>
    <mergeCell ref="V44:AD44"/>
    <mergeCell ref="R25:S25"/>
    <mergeCell ref="R24:S24"/>
    <mergeCell ref="P22:Q22"/>
    <mergeCell ref="A38:AE38"/>
    <mergeCell ref="P23:Q23"/>
    <mergeCell ref="E23:I23"/>
    <mergeCell ref="E24:I24"/>
    <mergeCell ref="E27:I27"/>
    <mergeCell ref="Z24:AB24"/>
    <mergeCell ref="A25:C25"/>
    <mergeCell ref="T25:U25"/>
    <mergeCell ref="V25:W25"/>
    <mergeCell ref="X25:Y25"/>
    <mergeCell ref="Z25:AB25"/>
    <mergeCell ref="E25:I25"/>
    <mergeCell ref="J25:K25"/>
    <mergeCell ref="L25:M25"/>
    <mergeCell ref="N25:O25"/>
    <mergeCell ref="P25:Q25"/>
    <mergeCell ref="A36:Z36"/>
    <mergeCell ref="J23:K23"/>
    <mergeCell ref="R27:S27"/>
    <mergeCell ref="P24:Q24"/>
    <mergeCell ref="X24:Y24"/>
    <mergeCell ref="V24:W24"/>
    <mergeCell ref="T22:U22"/>
    <mergeCell ref="V22:W22"/>
    <mergeCell ref="X22:Y22"/>
    <mergeCell ref="X23:Y23"/>
    <mergeCell ref="J20:AE20"/>
    <mergeCell ref="T24:U24"/>
    <mergeCell ref="P27:Q27"/>
    <mergeCell ref="R26:S26"/>
    <mergeCell ref="P26:Q26"/>
    <mergeCell ref="N24:O24"/>
    <mergeCell ref="AC24:AE27"/>
    <mergeCell ref="Z21:AB22"/>
    <mergeCell ref="Z23:AB23"/>
    <mergeCell ref="O39:AE39"/>
    <mergeCell ref="AD36:AE36"/>
    <mergeCell ref="AA36:AC36"/>
    <mergeCell ref="T27:U27"/>
    <mergeCell ref="A37:AE37"/>
    <mergeCell ref="A1:I1"/>
    <mergeCell ref="A5:E5"/>
    <mergeCell ref="G5:AE5"/>
    <mergeCell ref="X18:AE18"/>
    <mergeCell ref="A9:E10"/>
    <mergeCell ref="G9:I9"/>
    <mergeCell ref="K18:S18"/>
    <mergeCell ref="A17:N17"/>
    <mergeCell ref="AD13:AE13"/>
    <mergeCell ref="E2:AA3"/>
    <mergeCell ref="F10:I10"/>
    <mergeCell ref="AD12:AE12"/>
    <mergeCell ref="J14:Q14"/>
    <mergeCell ref="I6:AE6"/>
    <mergeCell ref="AD14:AE14"/>
    <mergeCell ref="T18:V18"/>
    <mergeCell ref="AC7:AD7"/>
    <mergeCell ref="A8:E8"/>
    <mergeCell ref="F15:H15"/>
    <mergeCell ref="F8:AE8"/>
    <mergeCell ref="J22:K22"/>
    <mergeCell ref="R7:T7"/>
    <mergeCell ref="Z7:AA7"/>
    <mergeCell ref="AC21:AE23"/>
    <mergeCell ref="A20:D22"/>
    <mergeCell ref="L23:M23"/>
    <mergeCell ref="O17:AE17"/>
    <mergeCell ref="K9:M9"/>
    <mergeCell ref="L10:AE10"/>
    <mergeCell ref="V12:AC12"/>
    <mergeCell ref="J10:K10"/>
    <mergeCell ref="V14:AC14"/>
    <mergeCell ref="J11:Q11"/>
    <mergeCell ref="J12:Q12"/>
    <mergeCell ref="J13:Q13"/>
    <mergeCell ref="A7:P7"/>
    <mergeCell ref="AD11:AE11"/>
    <mergeCell ref="N9:AE9"/>
    <mergeCell ref="V11:AC11"/>
    <mergeCell ref="R13:T13"/>
    <mergeCell ref="A27:C27"/>
    <mergeCell ref="J27:K27"/>
    <mergeCell ref="L24:M24"/>
    <mergeCell ref="J24:K24"/>
    <mergeCell ref="A12:E12"/>
    <mergeCell ref="F12:H12"/>
    <mergeCell ref="F13:H13"/>
    <mergeCell ref="A13:E13"/>
    <mergeCell ref="F19:AE19"/>
    <mergeCell ref="V13:AC13"/>
    <mergeCell ref="L22:M22"/>
    <mergeCell ref="E20:I22"/>
    <mergeCell ref="F14:H14"/>
    <mergeCell ref="R14:T14"/>
    <mergeCell ref="T23:U23"/>
    <mergeCell ref="R23:S23"/>
    <mergeCell ref="L27:M27"/>
    <mergeCell ref="N27:O27"/>
    <mergeCell ref="V23:W23"/>
    <mergeCell ref="N22:O22"/>
    <mergeCell ref="N23:O23"/>
    <mergeCell ref="J21:Q21"/>
    <mergeCell ref="R21:Y21"/>
    <mergeCell ref="R22:S22"/>
    <mergeCell ref="A11:E11"/>
    <mergeCell ref="R11:T11"/>
    <mergeCell ref="R12:T12"/>
    <mergeCell ref="A47:E47"/>
    <mergeCell ref="F47:AE47"/>
    <mergeCell ref="A46:AE46"/>
    <mergeCell ref="P41:Q41"/>
    <mergeCell ref="R41:W41"/>
    <mergeCell ref="F45:G45"/>
    <mergeCell ref="H45:M45"/>
    <mergeCell ref="F11:H11"/>
    <mergeCell ref="A23:C23"/>
    <mergeCell ref="A18:F18"/>
    <mergeCell ref="J15:AE15"/>
    <mergeCell ref="G18:I18"/>
    <mergeCell ref="A16:AE16"/>
    <mergeCell ref="A14:E15"/>
    <mergeCell ref="Z41:AE41"/>
    <mergeCell ref="A24:C24"/>
    <mergeCell ref="P43:AE43"/>
    <mergeCell ref="P40:T40"/>
    <mergeCell ref="W40:AE40"/>
    <mergeCell ref="J41:O41"/>
    <mergeCell ref="H40:M40"/>
    <mergeCell ref="J43:M43"/>
    <mergeCell ref="N40:O40"/>
    <mergeCell ref="Q42:AE42"/>
    <mergeCell ref="X41:Y41"/>
    <mergeCell ref="U40:V40"/>
    <mergeCell ref="A31:E31"/>
    <mergeCell ref="A32:E32"/>
    <mergeCell ref="A33:E33"/>
    <mergeCell ref="A34:E34"/>
    <mergeCell ref="A45:E45"/>
    <mergeCell ref="A39:N39"/>
    <mergeCell ref="H42:I43"/>
    <mergeCell ref="H41:I41"/>
    <mergeCell ref="N43:O43"/>
    <mergeCell ref="F40:G40"/>
    <mergeCell ref="K42:L42"/>
    <mergeCell ref="A40:E43"/>
    <mergeCell ref="N42:P42"/>
    <mergeCell ref="F41:G43"/>
    <mergeCell ref="S45:AD45"/>
    <mergeCell ref="N45:O45"/>
    <mergeCell ref="U7:X7"/>
    <mergeCell ref="V31:Z31"/>
    <mergeCell ref="V32:Z32"/>
    <mergeCell ref="V33:Z33"/>
    <mergeCell ref="V34:Z34"/>
    <mergeCell ref="T26:U26"/>
    <mergeCell ref="V26:W26"/>
    <mergeCell ref="A30:G30"/>
    <mergeCell ref="H30:N30"/>
    <mergeCell ref="O30:U30"/>
    <mergeCell ref="V30:AB30"/>
    <mergeCell ref="Z26:AB26"/>
    <mergeCell ref="Z27:AB27"/>
    <mergeCell ref="A26:C26"/>
    <mergeCell ref="E26:I26"/>
    <mergeCell ref="J26:K26"/>
    <mergeCell ref="L26:M26"/>
    <mergeCell ref="N26:O26"/>
    <mergeCell ref="X27:Y27"/>
    <mergeCell ref="V27:W27"/>
    <mergeCell ref="X26:Y26"/>
    <mergeCell ref="M33:N33"/>
    <mergeCell ref="M34:N34"/>
    <mergeCell ref="O31:S31"/>
    <mergeCell ref="AA31:AB31"/>
    <mergeCell ref="AA32:AB32"/>
    <mergeCell ref="AA33:AB33"/>
    <mergeCell ref="AA34:AB34"/>
    <mergeCell ref="G29:AE29"/>
    <mergeCell ref="O32:S32"/>
    <mergeCell ref="O33:S33"/>
    <mergeCell ref="O34:S34"/>
    <mergeCell ref="T31:U31"/>
    <mergeCell ref="T32:U32"/>
    <mergeCell ref="T33:U33"/>
    <mergeCell ref="T34:U34"/>
    <mergeCell ref="AC30:AE31"/>
    <mergeCell ref="H31:L31"/>
    <mergeCell ref="H32:L32"/>
    <mergeCell ref="H33:L33"/>
    <mergeCell ref="H34:L34"/>
    <mergeCell ref="M31:N31"/>
    <mergeCell ref="M32:N32"/>
    <mergeCell ref="F31:G31"/>
    <mergeCell ref="F32:G32"/>
    <mergeCell ref="F33:G33"/>
    <mergeCell ref="F34:G34"/>
    <mergeCell ref="AC32:AE34"/>
  </mergeCells>
  <phoneticPr fontId="2"/>
  <conditionalFormatting sqref="F8:AE8 G9:I9 K9:M9 X18:AE18 W13:AB13 F10:I10 L10:AE10 V11:V13 J11:Q14 V14:AC14 Z7:AA7 AC7:AD7 K18:S18 A23">
    <cfRule type="containsBlanks" dxfId="16" priority="19" stopIfTrue="1">
      <formula>LEN(TRIM(A7))=0</formula>
    </cfRule>
  </conditionalFormatting>
  <conditionalFormatting sqref="AF40">
    <cfRule type="cellIs" dxfId="15" priority="28" stopIfTrue="1" operator="equal">
      <formula>" ← 【案内】 請求書の送付先を選択して下さい。"</formula>
    </cfRule>
  </conditionalFormatting>
  <conditionalFormatting sqref="AF45">
    <cfRule type="cellIs" dxfId="14" priority="26" stopIfTrue="1" operator="equal">
      <formula>" ← 【案内】 請求書の書式について選択して下さい。"</formula>
    </cfRule>
  </conditionalFormatting>
  <conditionalFormatting sqref="AF45">
    <cfRule type="cellIs" dxfId="13" priority="25" stopIfTrue="1" operator="equal">
      <formula>" ← 【案内】 請求書に記載する宛名について選択して下さい。"</formula>
    </cfRule>
  </conditionalFormatting>
  <conditionalFormatting sqref="A31">
    <cfRule type="containsBlanks" dxfId="12" priority="21" stopIfTrue="1">
      <formula>LEN(TRIM(A31))=0</formula>
    </cfRule>
  </conditionalFormatting>
  <conditionalFormatting sqref="H31:L31">
    <cfRule type="expression" dxfId="11" priority="58" stopIfTrue="1">
      <formula>$A$31&lt;&gt;""</formula>
    </cfRule>
    <cfRule type="notContainsBlanks" dxfId="10" priority="58" stopIfTrue="1">
      <formula>LEN(TRIM(H31))&gt;0</formula>
    </cfRule>
  </conditionalFormatting>
  <conditionalFormatting sqref="H32:L32">
    <cfRule type="notContainsBlanks" priority="16" stopIfTrue="1">
      <formula>LEN(TRIM(H32))&gt;0</formula>
    </cfRule>
    <cfRule type="expression" dxfId="9" priority="17" stopIfTrue="1">
      <formula>$A$32&lt;&gt;""</formula>
    </cfRule>
  </conditionalFormatting>
  <conditionalFormatting sqref="H33:L33">
    <cfRule type="notContainsBlanks" priority="14" stopIfTrue="1">
      <formula>LEN(TRIM(H33))&gt;0</formula>
    </cfRule>
    <cfRule type="expression" dxfId="8" priority="15" stopIfTrue="1">
      <formula>$A$33&lt;&gt;""</formula>
    </cfRule>
  </conditionalFormatting>
  <conditionalFormatting sqref="H34:L34">
    <cfRule type="notContainsBlanks" priority="12" stopIfTrue="1">
      <formula>LEN(TRIM(H34))&gt;0</formula>
    </cfRule>
    <cfRule type="expression" dxfId="7" priority="13" stopIfTrue="1">
      <formula>$A$34&lt;&gt;""</formula>
    </cfRule>
  </conditionalFormatting>
  <conditionalFormatting sqref="V31:Z31">
    <cfRule type="notContainsBlanks" priority="10" stopIfTrue="1">
      <formula>LEN(TRIM(V31))&gt;0</formula>
    </cfRule>
    <cfRule type="expression" dxfId="6" priority="11" stopIfTrue="1">
      <formula>$O$31&lt;&gt;""</formula>
    </cfRule>
  </conditionalFormatting>
  <conditionalFormatting sqref="V32:Z32">
    <cfRule type="notContainsBlanks" priority="8" stopIfTrue="1">
      <formula>LEN(TRIM(V32))&gt;0</formula>
    </cfRule>
    <cfRule type="expression" dxfId="5" priority="9" stopIfTrue="1">
      <formula>$O$32&lt;&gt;""</formula>
    </cfRule>
  </conditionalFormatting>
  <conditionalFormatting sqref="V33:Z33">
    <cfRule type="notContainsBlanks" priority="6" stopIfTrue="1">
      <formula>LEN(TRIM(V33))&gt;0</formula>
    </cfRule>
    <cfRule type="expression" dxfId="4" priority="7" stopIfTrue="1">
      <formula>$O$33&lt;&gt;""</formula>
    </cfRule>
  </conditionalFormatting>
  <conditionalFormatting sqref="V34:Z34">
    <cfRule type="notContainsBlanks" priority="4" stopIfTrue="1">
      <formula>LEN(TRIM(V34))&gt;0</formula>
    </cfRule>
    <cfRule type="expression" dxfId="3" priority="5" stopIfTrue="1">
      <formula>$O$34&lt;&gt;""</formula>
    </cfRule>
  </conditionalFormatting>
  <conditionalFormatting sqref="U7">
    <cfRule type="containsBlanks" dxfId="2" priority="3" stopIfTrue="1">
      <formula>LEN(TRIM(U7))=0</formula>
    </cfRule>
  </conditionalFormatting>
  <conditionalFormatting sqref="AF44">
    <cfRule type="cellIs" dxfId="0" priority="2" stopIfTrue="1" operator="equal">
      <formula>" ← 【案内】 請求書の書式について選択して下さい。"</formula>
    </cfRule>
  </conditionalFormatting>
  <conditionalFormatting sqref="AF44">
    <cfRule type="cellIs" dxfId="1" priority="1" stopIfTrue="1" operator="equal">
      <formula>" ← 【案内】 請求書に記載する宛名について選択して下さい。"</formula>
    </cfRule>
  </conditionalFormatting>
  <dataValidations count="2">
    <dataValidation type="list" allowBlank="1" showInputMessage="1" showErrorMessage="1" sqref="J10:K10 N43:O43">
      <formula1>$AJ$1:$AJ$4</formula1>
    </dataValidation>
    <dataValidation type="list" allowBlank="1" showInputMessage="1" showErrorMessage="1" sqref="F40:G40 N40:O40 U40:V40 F44:G45 N44:O45 J35:Y35 J23:Y28">
      <formula1>$AI$1:$AI$2</formula1>
    </dataValidation>
  </dataValidations>
  <pageMargins left="0.59055118110236227" right="0.19685039370078741" top="0.35433070866141736" bottom="0.35433070866141736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見積請求書</vt:lpstr>
      <vt:lpstr>見積請求書!Print_Area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Yohsuke Kusano</dc:creator>
  <cp:lastModifiedBy>T.minemura</cp:lastModifiedBy>
  <cp:lastPrinted>2020-01-15T03:00:09Z</cp:lastPrinted>
  <dcterms:created xsi:type="dcterms:W3CDTF">2009-11-16T09:13:15Z</dcterms:created>
  <dcterms:modified xsi:type="dcterms:W3CDTF">2020-03-06T01:54:19Z</dcterms:modified>
</cp:coreProperties>
</file>